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2'!$A$6:$L$118</definedName>
    <definedName name="_xlnm._FilterDatabase" localSheetId="2" hidden="1">'Прил 3 '!$A$6:$K$117</definedName>
    <definedName name="_xlnm._FilterDatabase" localSheetId="3" hidden="1">'Прил 4'!$B$1:$B$148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2'!$A$1:$L$118</definedName>
    <definedName name="_xlnm.Print_Area" localSheetId="2">'Прил 3 '!$A$1:$K$117</definedName>
    <definedName name="_xlnm.Print_Area" localSheetId="3">'Прил 4'!$A$1:$L$148</definedName>
  </definedNames>
  <calcPr calcId="125725"/>
  <fileRecoveryPr autoRecover="0"/>
</workbook>
</file>

<file path=xl/calcChain.xml><?xml version="1.0" encoding="utf-8"?>
<calcChain xmlns="http://schemas.openxmlformats.org/spreadsheetml/2006/main">
  <c r="D30" i="1"/>
  <c r="L112" i="9"/>
  <c r="L111" s="1"/>
  <c r="L110" s="1"/>
  <c r="L109" s="1"/>
  <c r="L113"/>
  <c r="K113"/>
  <c r="K112" s="1"/>
  <c r="K111" s="1"/>
  <c r="K110" s="1"/>
  <c r="J113"/>
  <c r="J112" s="1"/>
  <c r="J111" s="1"/>
  <c r="J110"/>
  <c r="J109" s="1"/>
  <c r="J108" s="1"/>
  <c r="J73" i="6"/>
  <c r="J28" l="1"/>
  <c r="K77"/>
  <c r="J77"/>
  <c r="L104"/>
  <c r="K104"/>
  <c r="E31" i="1"/>
  <c r="D31"/>
  <c r="C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76" i="18" l="1"/>
  <c r="K76"/>
  <c r="J80"/>
  <c r="J79" s="1"/>
  <c r="J78" s="1"/>
  <c r="J77" s="1"/>
  <c r="K80"/>
  <c r="K79" s="1"/>
  <c r="K78" s="1"/>
  <c r="K77" s="1"/>
  <c r="I76"/>
  <c r="I80"/>
  <c r="I79" s="1"/>
  <c r="I78" s="1"/>
  <c r="I77" s="1"/>
  <c r="J51"/>
  <c r="J50" s="1"/>
  <c r="J49" s="1"/>
  <c r="J48" s="1"/>
  <c r="K51"/>
  <c r="K50" s="1"/>
  <c r="K49" s="1"/>
  <c r="K48" s="1"/>
  <c r="I51"/>
  <c r="I50" s="1"/>
  <c r="I49" s="1"/>
  <c r="I48" s="1"/>
  <c r="L80" i="6" l="1"/>
  <c r="L79" s="1"/>
  <c r="L78" s="1"/>
  <c r="L35" i="9" s="1"/>
  <c r="L34" s="1"/>
  <c r="L33" s="1"/>
  <c r="L32" s="1"/>
  <c r="L31" s="1"/>
  <c r="L30" s="1"/>
  <c r="L29" s="1"/>
  <c r="K79" i="6"/>
  <c r="K78" s="1"/>
  <c r="K35" i="9" s="1"/>
  <c r="K34" s="1"/>
  <c r="K33" s="1"/>
  <c r="K32" s="1"/>
  <c r="K31" s="1"/>
  <c r="K30" s="1"/>
  <c r="K29" s="1"/>
  <c r="K80" i="6"/>
  <c r="J80"/>
  <c r="J79" s="1"/>
  <c r="J78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31" l="1"/>
  <c r="K130" s="1"/>
  <c r="K129" s="1"/>
  <c r="K128" s="1"/>
  <c r="K127" s="1"/>
  <c r="K126" s="1"/>
  <c r="L131"/>
  <c r="L130" s="1"/>
  <c r="L129" s="1"/>
  <c r="L128" s="1"/>
  <c r="L127" s="1"/>
  <c r="L126" s="1"/>
  <c r="J131"/>
  <c r="J130" s="1"/>
  <c r="J129" s="1"/>
  <c r="J128" s="1"/>
  <c r="J127" s="1"/>
  <c r="J126" s="1"/>
  <c r="J87" i="18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55"/>
  <c r="I54" s="1"/>
  <c r="I53" s="1"/>
  <c r="I52" s="1"/>
  <c r="K47" i="6"/>
  <c r="K46" s="1"/>
  <c r="K45" s="1"/>
  <c r="L47"/>
  <c r="L46" s="1"/>
  <c r="L45" s="1"/>
  <c r="L44" s="1"/>
  <c r="J47"/>
  <c r="J46" s="1"/>
  <c r="J45" s="1"/>
  <c r="K55"/>
  <c r="K54" s="1"/>
  <c r="K53" s="1"/>
  <c r="L55"/>
  <c r="L54" s="1"/>
  <c r="L53" s="1"/>
  <c r="J55"/>
  <c r="J54" s="1"/>
  <c r="J53" s="1"/>
  <c r="J70" i="18"/>
  <c r="J69" s="1"/>
  <c r="J68" s="1"/>
  <c r="J67" s="1"/>
  <c r="J66" s="1"/>
  <c r="J65" s="1"/>
  <c r="K70"/>
  <c r="K69" s="1"/>
  <c r="K68" s="1"/>
  <c r="K67" s="1"/>
  <c r="K66" s="1"/>
  <c r="K65" s="1"/>
  <c r="I70"/>
  <c r="I69" s="1"/>
  <c r="I68" s="1"/>
  <c r="I67" s="1"/>
  <c r="I66" s="1"/>
  <c r="I65" s="1"/>
  <c r="K70" i="6"/>
  <c r="K69" s="1"/>
  <c r="K68" s="1"/>
  <c r="K67" s="1"/>
  <c r="K66" s="1"/>
  <c r="L70"/>
  <c r="L69" s="1"/>
  <c r="L68" s="1"/>
  <c r="L67" s="1"/>
  <c r="L66" s="1"/>
  <c r="J70"/>
  <c r="J69" s="1"/>
  <c r="J68" s="1"/>
  <c r="J67" s="1"/>
  <c r="J66" s="1"/>
  <c r="K44" l="1"/>
  <c r="J44"/>
  <c r="J43" i="18"/>
  <c r="K43"/>
  <c r="I43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96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17" i="18" l="1"/>
  <c r="J117"/>
  <c r="L116" i="6"/>
  <c r="L115" s="1"/>
  <c r="I26" i="18"/>
  <c r="I28"/>
  <c r="I27" s="1"/>
  <c r="C16" i="12"/>
  <c r="L114" i="6" l="1"/>
  <c r="L113" s="1"/>
  <c r="L112" s="1"/>
  <c r="L117"/>
  <c r="D22" i="1"/>
  <c r="E22"/>
  <c r="C22"/>
  <c r="C21" s="1"/>
  <c r="K116" i="6" l="1"/>
  <c r="K115" s="1"/>
  <c r="K114" s="1"/>
  <c r="K113" s="1"/>
  <c r="K112" s="1"/>
  <c r="K117"/>
  <c r="L108" i="9"/>
  <c r="J26" i="18"/>
  <c r="K109" i="9" l="1"/>
  <c r="K108" s="1"/>
  <c r="K115" i="18"/>
  <c r="K114" s="1"/>
  <c r="K113" s="1"/>
  <c r="K112" s="1"/>
  <c r="K111" s="1"/>
  <c r="K116"/>
  <c r="J115"/>
  <c r="J114" s="1"/>
  <c r="J113" s="1"/>
  <c r="J112" s="1"/>
  <c r="J111" s="1"/>
  <c r="J116"/>
  <c r="J103" l="1"/>
  <c r="J102" s="1"/>
  <c r="J101" s="1"/>
  <c r="J100" s="1"/>
  <c r="J99" s="1"/>
  <c r="J98" s="1"/>
  <c r="J97" s="1"/>
  <c r="K103"/>
  <c r="I103"/>
  <c r="I102" s="1"/>
  <c r="I101" s="1"/>
  <c r="I100" s="1"/>
  <c r="I99" s="1"/>
  <c r="I98" s="1"/>
  <c r="J96"/>
  <c r="J95" s="1"/>
  <c r="J94" s="1"/>
  <c r="K96"/>
  <c r="K95" s="1"/>
  <c r="K94" s="1"/>
  <c r="I96"/>
  <c r="I95" s="1"/>
  <c r="I94" s="1"/>
  <c r="J93"/>
  <c r="J92" s="1"/>
  <c r="J91" s="1"/>
  <c r="K93"/>
  <c r="K92" s="1"/>
  <c r="K91" s="1"/>
  <c r="I93"/>
  <c r="I92" s="1"/>
  <c r="I91" s="1"/>
  <c r="J75"/>
  <c r="K75"/>
  <c r="I75"/>
  <c r="I74" s="1"/>
  <c r="I73" s="1"/>
  <c r="I72" s="1"/>
  <c r="J64"/>
  <c r="J63" s="1"/>
  <c r="K64"/>
  <c r="K63" s="1"/>
  <c r="I64"/>
  <c r="I63" s="1"/>
  <c r="J62"/>
  <c r="K62"/>
  <c r="I62"/>
  <c r="J62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57" i="9"/>
  <c r="L57"/>
  <c r="K107"/>
  <c r="L107"/>
  <c r="J107"/>
  <c r="K101"/>
  <c r="L101"/>
  <c r="J101"/>
  <c r="J57"/>
  <c r="K110" i="18"/>
  <c r="K109" s="1"/>
  <c r="K108" s="1"/>
  <c r="K107" s="1"/>
  <c r="K106" s="1"/>
  <c r="K105" s="1"/>
  <c r="K104" s="1"/>
  <c r="J110"/>
  <c r="J109" s="1"/>
  <c r="J108" s="1"/>
  <c r="J107" s="1"/>
  <c r="J106" s="1"/>
  <c r="J105" s="1"/>
  <c r="J104" s="1"/>
  <c r="I110"/>
  <c r="I109" s="1"/>
  <c r="I108" s="1"/>
  <c r="I107" s="1"/>
  <c r="I106" s="1"/>
  <c r="I105" s="1"/>
  <c r="I104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6" i="6"/>
  <c r="L35" s="1"/>
  <c r="K36"/>
  <c r="K35" s="1"/>
  <c r="J36"/>
  <c r="J35" s="1"/>
  <c r="J80" i="9"/>
  <c r="J79" s="1"/>
  <c r="L42" i="6"/>
  <c r="L41" s="1"/>
  <c r="K42"/>
  <c r="K41" s="1"/>
  <c r="J42"/>
  <c r="J41" s="1"/>
  <c r="L64"/>
  <c r="K64"/>
  <c r="J64"/>
  <c r="L62"/>
  <c r="K62"/>
  <c r="K76"/>
  <c r="K75" s="1"/>
  <c r="L76"/>
  <c r="L75" s="1"/>
  <c r="J76"/>
  <c r="J75" s="1"/>
  <c r="K93"/>
  <c r="K92" s="1"/>
  <c r="L93"/>
  <c r="L92" s="1"/>
  <c r="K96"/>
  <c r="K95" s="1"/>
  <c r="L96"/>
  <c r="L95" s="1"/>
  <c r="J95"/>
  <c r="J93"/>
  <c r="J92" s="1"/>
  <c r="K103"/>
  <c r="K102" s="1"/>
  <c r="K101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90" i="18"/>
  <c r="I89" s="1"/>
  <c r="I88" s="1"/>
  <c r="K90"/>
  <c r="K89" s="1"/>
  <c r="K88" s="1"/>
  <c r="J73"/>
  <c r="J74"/>
  <c r="K73"/>
  <c r="K74"/>
  <c r="J90"/>
  <c r="J89" s="1"/>
  <c r="J88" s="1"/>
  <c r="K91" i="6"/>
  <c r="K90" s="1"/>
  <c r="K89" s="1"/>
  <c r="L91"/>
  <c r="L90" s="1"/>
  <c r="L89" s="1"/>
  <c r="J91"/>
  <c r="J90" s="1"/>
  <c r="J89" s="1"/>
  <c r="J76" i="9"/>
  <c r="J25" i="6"/>
  <c r="J21" s="1"/>
  <c r="E8" i="1"/>
  <c r="D8"/>
  <c r="C8"/>
  <c r="K102" i="18"/>
  <c r="K101" s="1"/>
  <c r="K100" s="1"/>
  <c r="K99" s="1"/>
  <c r="K98" s="1"/>
  <c r="K97" s="1"/>
  <c r="K35"/>
  <c r="K34" s="1"/>
  <c r="K33" s="1"/>
  <c r="K32" s="1"/>
  <c r="K106" i="9"/>
  <c r="K105" s="1"/>
  <c r="K102" s="1"/>
  <c r="K100"/>
  <c r="K99" s="1"/>
  <c r="K96" s="1"/>
  <c r="K70"/>
  <c r="K69" s="1"/>
  <c r="K68" s="1"/>
  <c r="K119"/>
  <c r="K118" s="1"/>
  <c r="K117" s="1"/>
  <c r="K114" s="1"/>
  <c r="L137"/>
  <c r="L136" s="1"/>
  <c r="L135" s="1"/>
  <c r="K142"/>
  <c r="K141" s="1"/>
  <c r="K140" s="1"/>
  <c r="K139" s="1"/>
  <c r="K138" s="1"/>
  <c r="L28" i="6"/>
  <c r="L81" i="9" s="1"/>
  <c r="L80" s="1"/>
  <c r="L79" s="1"/>
  <c r="L78" s="1"/>
  <c r="L77" s="1"/>
  <c r="L70"/>
  <c r="L69" s="1"/>
  <c r="L68" s="1"/>
  <c r="K95"/>
  <c r="L119"/>
  <c r="L118" s="1"/>
  <c r="L117" s="1"/>
  <c r="L114" s="1"/>
  <c r="K125"/>
  <c r="K124" s="1"/>
  <c r="K123" s="1"/>
  <c r="K120" s="1"/>
  <c r="J137"/>
  <c r="J136" s="1"/>
  <c r="J135" s="1"/>
  <c r="L142"/>
  <c r="L141" s="1"/>
  <c r="L140" s="1"/>
  <c r="L139" s="1"/>
  <c r="L138" s="1"/>
  <c r="J70"/>
  <c r="J69" s="1"/>
  <c r="J68" s="1"/>
  <c r="J67" s="1"/>
  <c r="J66" s="1"/>
  <c r="J65" s="1"/>
  <c r="L95"/>
  <c r="J119"/>
  <c r="J118" s="1"/>
  <c r="J117" s="1"/>
  <c r="J114" s="1"/>
  <c r="L125"/>
  <c r="L124" s="1"/>
  <c r="L123" s="1"/>
  <c r="L120" s="1"/>
  <c r="J142"/>
  <c r="J141" s="1"/>
  <c r="J140" s="1"/>
  <c r="J139" s="1"/>
  <c r="J138" s="1"/>
  <c r="I25" i="18"/>
  <c r="J95" i="9"/>
  <c r="J125"/>
  <c r="K137"/>
  <c r="K136" s="1"/>
  <c r="K135" s="1"/>
  <c r="L56"/>
  <c r="L55" s="1"/>
  <c r="L52" s="1"/>
  <c r="L51" s="1"/>
  <c r="J106"/>
  <c r="J105" s="1"/>
  <c r="J102" s="1"/>
  <c r="J78"/>
  <c r="J77" s="1"/>
  <c r="I97" i="18"/>
  <c r="I61"/>
  <c r="I60" s="1"/>
  <c r="I71"/>
  <c r="I13"/>
  <c r="I12" s="1"/>
  <c r="I11" s="1"/>
  <c r="K61"/>
  <c r="K60" s="1"/>
  <c r="K59" s="1"/>
  <c r="K58" s="1"/>
  <c r="K57" s="1"/>
  <c r="K56" s="1"/>
  <c r="I22"/>
  <c r="I21" s="1"/>
  <c r="K13"/>
  <c r="K12" s="1"/>
  <c r="K11" s="1"/>
  <c r="K27"/>
  <c r="K24" s="1"/>
  <c r="J22"/>
  <c r="J21" s="1"/>
  <c r="J13"/>
  <c r="J12" s="1"/>
  <c r="J11" s="1"/>
  <c r="J27"/>
  <c r="J24" s="1"/>
  <c r="J61"/>
  <c r="J60" s="1"/>
  <c r="J59" s="1"/>
  <c r="J58" s="1"/>
  <c r="J57" s="1"/>
  <c r="J56" s="1"/>
  <c r="K22"/>
  <c r="K21" s="1"/>
  <c r="L61" i="6"/>
  <c r="L60" s="1"/>
  <c r="L59" s="1"/>
  <c r="K61"/>
  <c r="K60" s="1"/>
  <c r="K59" s="1"/>
  <c r="E10" i="13"/>
  <c r="D10"/>
  <c r="J108" i="6"/>
  <c r="J107" s="1"/>
  <c r="J106" s="1"/>
  <c r="J105" s="1"/>
  <c r="J61"/>
  <c r="J60" s="1"/>
  <c r="J59" s="1"/>
  <c r="L74"/>
  <c r="L34"/>
  <c r="L33" s="1"/>
  <c r="L148" i="9"/>
  <c r="L147" s="1"/>
  <c r="L146" s="1"/>
  <c r="J56"/>
  <c r="J55" s="1"/>
  <c r="J11" i="6"/>
  <c r="J10" s="1"/>
  <c r="L108"/>
  <c r="L107" s="1"/>
  <c r="L106" s="1"/>
  <c r="L105" s="1"/>
  <c r="K100"/>
  <c r="K99" s="1"/>
  <c r="K98" s="1"/>
  <c r="J74"/>
  <c r="K74"/>
  <c r="L40"/>
  <c r="L39" s="1"/>
  <c r="L38" s="1"/>
  <c r="L100" i="9"/>
  <c r="L99" s="1"/>
  <c r="J34" i="6"/>
  <c r="J33" s="1"/>
  <c r="J148" i="9"/>
  <c r="J147" s="1"/>
  <c r="J146" s="1"/>
  <c r="K148"/>
  <c r="K147" s="1"/>
  <c r="K146" s="1"/>
  <c r="K34" i="6"/>
  <c r="K33" s="1"/>
  <c r="K56" i="9"/>
  <c r="K55" s="1"/>
  <c r="K11" i="6"/>
  <c r="K10" s="1"/>
  <c r="K25"/>
  <c r="K21" s="1"/>
  <c r="L101"/>
  <c r="L100" s="1"/>
  <c r="L99" s="1"/>
  <c r="L98" s="1"/>
  <c r="J100" i="9"/>
  <c r="J99" s="1"/>
  <c r="J40" i="6"/>
  <c r="J39" s="1"/>
  <c r="J38" s="1"/>
  <c r="K40"/>
  <c r="K39" s="1"/>
  <c r="K38" s="1"/>
  <c r="L11"/>
  <c r="L10" s="1"/>
  <c r="K108"/>
  <c r="K107" s="1"/>
  <c r="K106" s="1"/>
  <c r="K105" s="1"/>
  <c r="J72" l="1"/>
  <c r="J72" i="18"/>
  <c r="J71" s="1"/>
  <c r="K72"/>
  <c r="K71" s="1"/>
  <c r="L73" i="6"/>
  <c r="L72" s="1"/>
  <c r="K73"/>
  <c r="K72" s="1"/>
  <c r="K20" i="18"/>
  <c r="K19" s="1"/>
  <c r="K18" s="1"/>
  <c r="J20"/>
  <c r="J19" s="1"/>
  <c r="J18" s="1"/>
  <c r="J124" i="9"/>
  <c r="J123" s="1"/>
  <c r="J120" s="1"/>
  <c r="L94"/>
  <c r="L93" s="1"/>
  <c r="L92" s="1"/>
  <c r="L91" s="1"/>
  <c r="J94"/>
  <c r="J93" s="1"/>
  <c r="J90" s="1"/>
  <c r="K122"/>
  <c r="K121" s="1"/>
  <c r="J10" i="18"/>
  <c r="J9" s="1"/>
  <c r="K10"/>
  <c r="K9" s="1"/>
  <c r="I10"/>
  <c r="I9" s="1"/>
  <c r="K82" i="6"/>
  <c r="L21"/>
  <c r="L132" i="9"/>
  <c r="J116"/>
  <c r="J115" s="1"/>
  <c r="L58" i="6"/>
  <c r="L57" s="1"/>
  <c r="L122" i="9"/>
  <c r="L121" s="1"/>
  <c r="J132"/>
  <c r="K132"/>
  <c r="K58" i="6"/>
  <c r="K57" s="1"/>
  <c r="K104" i="9"/>
  <c r="K103" s="1"/>
  <c r="K116"/>
  <c r="K115" s="1"/>
  <c r="I24" i="18"/>
  <c r="I20" s="1"/>
  <c r="K98" i="9"/>
  <c r="K97" s="1"/>
  <c r="I81" i="18"/>
  <c r="J104" i="9"/>
  <c r="J103" s="1"/>
  <c r="L116"/>
  <c r="L115" s="1"/>
  <c r="L54"/>
  <c r="L53" s="1"/>
  <c r="K52"/>
  <c r="K51" s="1"/>
  <c r="K54"/>
  <c r="K53" s="1"/>
  <c r="K143"/>
  <c r="K145"/>
  <c r="K144" s="1"/>
  <c r="J52"/>
  <c r="J51" s="1"/>
  <c r="J54"/>
  <c r="J53" s="1"/>
  <c r="J143"/>
  <c r="J145"/>
  <c r="J144" s="1"/>
  <c r="L143"/>
  <c r="L145"/>
  <c r="L144" s="1"/>
  <c r="K134"/>
  <c r="K133" s="1"/>
  <c r="L134"/>
  <c r="L133" s="1"/>
  <c r="J134"/>
  <c r="J133" s="1"/>
  <c r="J96"/>
  <c r="J98"/>
  <c r="J97" s="1"/>
  <c r="L96"/>
  <c r="L98"/>
  <c r="L97" s="1"/>
  <c r="L65"/>
  <c r="L67"/>
  <c r="L66" s="1"/>
  <c r="K65"/>
  <c r="K67"/>
  <c r="K66" s="1"/>
  <c r="K94"/>
  <c r="K93" s="1"/>
  <c r="J81" i="18"/>
  <c r="I59"/>
  <c r="I58" s="1"/>
  <c r="I57" s="1"/>
  <c r="I56" s="1"/>
  <c r="K81"/>
  <c r="L82" i="6"/>
  <c r="C30" i="1"/>
  <c r="D21"/>
  <c r="E30"/>
  <c r="E21" s="1"/>
  <c r="L106" i="9"/>
  <c r="L105" s="1"/>
  <c r="J58" i="6"/>
  <c r="J57" s="1"/>
  <c r="J82"/>
  <c r="K75" i="9"/>
  <c r="K74" s="1"/>
  <c r="K71" s="1"/>
  <c r="K20" i="6"/>
  <c r="K19" s="1"/>
  <c r="K9" s="1"/>
  <c r="J20"/>
  <c r="J19" s="1"/>
  <c r="J9" s="1"/>
  <c r="J8" s="1"/>
  <c r="J75" i="9"/>
  <c r="J74" s="1"/>
  <c r="J71" s="1"/>
  <c r="J64" s="1"/>
  <c r="L75"/>
  <c r="L74" s="1"/>
  <c r="L71" s="1"/>
  <c r="J7" i="6" l="1"/>
  <c r="C20" i="13" s="1"/>
  <c r="C19" s="1"/>
  <c r="C18" s="1"/>
  <c r="J89" i="9"/>
  <c r="K8" i="6"/>
  <c r="K7" s="1"/>
  <c r="D20" i="13" s="1"/>
  <c r="D19" s="1"/>
  <c r="D18" s="1"/>
  <c r="K64" i="9"/>
  <c r="K50" s="1"/>
  <c r="J8" i="18"/>
  <c r="J7" s="1"/>
  <c r="K8"/>
  <c r="L64" i="9"/>
  <c r="L50" s="1"/>
  <c r="C7" i="1"/>
  <c r="C17" i="13" s="1"/>
  <c r="L20" i="6"/>
  <c r="L19" s="1"/>
  <c r="L9" s="1"/>
  <c r="L8" s="1"/>
  <c r="J122" i="9"/>
  <c r="J121" s="1"/>
  <c r="L90"/>
  <c r="J92"/>
  <c r="J91" s="1"/>
  <c r="I19" i="18"/>
  <c r="I18" s="1"/>
  <c r="E7" i="1"/>
  <c r="D7"/>
  <c r="L102" i="9"/>
  <c r="L104"/>
  <c r="L103" s="1"/>
  <c r="K90"/>
  <c r="K89" s="1"/>
  <c r="K92"/>
  <c r="K91" s="1"/>
  <c r="L73"/>
  <c r="L72" s="1"/>
  <c r="J50"/>
  <c r="J73"/>
  <c r="J72" s="1"/>
  <c r="K73"/>
  <c r="K72" s="1"/>
  <c r="L89" l="1"/>
  <c r="L88" s="1"/>
  <c r="L7" s="1"/>
  <c r="K88"/>
  <c r="K7" s="1"/>
  <c r="J8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<sst xmlns="http://schemas.openxmlformats.org/spreadsheetml/2006/main" count="2142" uniqueCount="243">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</sst>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tabSelected="1" view="pageBreakPreview" topLeftCell="A10" zoomScaleNormal="75" zoomScaleSheetLayoutView="100" workbookViewId="0">
      <selection activeCell="C21" sqref="C21:E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0" t="s">
        <v>228</v>
      </c>
      <c r="D1" s="210"/>
      <c r="E1" s="210"/>
    </row>
    <row r="2" spans="1:5" ht="42" customHeight="1">
      <c r="A2" s="216" t="s">
        <v>147</v>
      </c>
      <c r="B2" s="216"/>
      <c r="C2" s="216"/>
      <c r="D2" s="216"/>
      <c r="E2" s="216"/>
    </row>
    <row r="3" spans="1:5">
      <c r="A3" s="36"/>
      <c r="B3" s="36"/>
      <c r="C3" s="217" t="s">
        <v>0</v>
      </c>
      <c r="D3" s="217"/>
      <c r="E3" s="217"/>
    </row>
    <row r="4" spans="1:5" ht="32.25" customHeight="1">
      <c r="A4" s="212" t="s">
        <v>1</v>
      </c>
      <c r="B4" s="214" t="s">
        <v>2</v>
      </c>
      <c r="C4" s="211" t="s">
        <v>3</v>
      </c>
      <c r="D4" s="211"/>
      <c r="E4" s="211"/>
    </row>
    <row r="5" spans="1:5">
      <c r="A5" s="213"/>
      <c r="B5" s="215"/>
      <c r="C5" s="207" t="s">
        <v>186</v>
      </c>
      <c r="D5" s="207" t="s">
        <v>197</v>
      </c>
      <c r="E5" s="207" t="s">
        <v>229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2424.8000000000002</v>
      </c>
      <c r="D7" s="24">
        <f>SUM(D8+D21)</f>
        <v>1777</v>
      </c>
      <c r="E7" s="14">
        <f>SUM(E8+E21)</f>
        <v>1873.6999999999998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175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1832.5</v>
      </c>
      <c r="D21" s="26">
        <f t="shared" ref="D21:E21" si="2">SUM(D27+D30+D22)</f>
        <v>1174.9000000000001</v>
      </c>
      <c r="E21" s="26">
        <f t="shared" si="2"/>
        <v>1250.6999999999998</v>
      </c>
    </row>
    <row r="22" spans="1:8" ht="18" customHeight="1">
      <c r="A22" s="25" t="s">
        <v>170</v>
      </c>
      <c r="B22" s="23" t="s">
        <v>171</v>
      </c>
      <c r="C22" s="26">
        <f>C23+C24</f>
        <v>1017.7</v>
      </c>
      <c r="D22" s="26">
        <f t="shared" ref="D22:E22" si="3">D23+D24</f>
        <v>522.29999999999995</v>
      </c>
      <c r="E22" s="26">
        <f t="shared" si="3"/>
        <v>569.6</v>
      </c>
    </row>
    <row r="23" spans="1:8" ht="38.450000000000003" customHeight="1">
      <c r="A23" s="27" t="s">
        <v>172</v>
      </c>
      <c r="B23" s="29" t="s">
        <v>139</v>
      </c>
      <c r="C23" s="13">
        <v>654</v>
      </c>
      <c r="D23" s="13">
        <v>522.29999999999995</v>
      </c>
      <c r="E23" s="13">
        <v>569.6</v>
      </c>
    </row>
    <row r="24" spans="1:8" ht="38.450000000000003" customHeight="1">
      <c r="A24" s="27" t="s">
        <v>173</v>
      </c>
      <c r="B24" s="155" t="s">
        <v>169</v>
      </c>
      <c r="C24" s="12">
        <v>363.7</v>
      </c>
      <c r="D24" s="13">
        <v>0</v>
      </c>
      <c r="E24" s="13">
        <v>0</v>
      </c>
    </row>
    <row r="25" spans="1:8" ht="32.25" customHeight="1">
      <c r="A25" s="25" t="s">
        <v>198</v>
      </c>
      <c r="B25" s="32" t="s">
        <v>199</v>
      </c>
      <c r="C25" s="26">
        <f>C26</f>
        <v>200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201</v>
      </c>
      <c r="B26" s="29" t="s">
        <v>200</v>
      </c>
      <c r="C26" s="13">
        <v>200</v>
      </c>
      <c r="D26" s="13">
        <v>0</v>
      </c>
      <c r="E26" s="13">
        <v>0</v>
      </c>
    </row>
    <row r="27" spans="1:8">
      <c r="A27" s="25" t="s">
        <v>90</v>
      </c>
      <c r="B27" s="32" t="s">
        <v>91</v>
      </c>
      <c r="C27" s="26">
        <f>SUM(C28+C29)</f>
        <v>132.30000000000001</v>
      </c>
      <c r="D27" s="26">
        <f>SUM(D28+D29)</f>
        <v>146.1</v>
      </c>
      <c r="E27" s="15">
        <f>SUM(E28+E29)</f>
        <v>160.30000000000001</v>
      </c>
    </row>
    <row r="28" spans="1:8" ht="87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customHeight="1">
      <c r="A29" s="27" t="s">
        <v>97</v>
      </c>
      <c r="B29" s="8" t="s">
        <v>140</v>
      </c>
      <c r="C29" s="9">
        <v>131.9</v>
      </c>
      <c r="D29" s="9">
        <v>145.69999999999999</v>
      </c>
      <c r="E29" s="9">
        <v>159.80000000000001</v>
      </c>
    </row>
    <row r="30" spans="1:8" ht="21" customHeight="1">
      <c r="A30" s="25" t="s">
        <v>92</v>
      </c>
      <c r="B30" s="23" t="s">
        <v>93</v>
      </c>
      <c r="C30" s="24">
        <f>SUM(C31)</f>
        <v>482.5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</f>
        <v>482.5</v>
      </c>
      <c r="D31" s="150">
        <f>476.5+30</f>
        <v>506.5</v>
      </c>
      <c r="E31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view="pageBreakPreview" zoomScale="90" zoomScaleNormal="75" zoomScaleSheetLayoutView="90" workbookViewId="0">
      <selection activeCell="A57" sqref="A5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0" t="s">
        <v>234</v>
      </c>
      <c r="K1" s="210"/>
      <c r="L1" s="210"/>
    </row>
    <row r="2" spans="1:15" ht="57.75" customHeight="1">
      <c r="A2" s="219" t="s">
        <v>235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5">
      <c r="L3" s="36" t="s">
        <v>187</v>
      </c>
    </row>
    <row r="4" spans="1:15" ht="15.75" customHeight="1">
      <c r="A4" s="218" t="s">
        <v>13</v>
      </c>
      <c r="B4" s="218" t="s">
        <v>22</v>
      </c>
      <c r="C4" s="218" t="s">
        <v>14</v>
      </c>
      <c r="D4" s="218" t="s">
        <v>188</v>
      </c>
      <c r="E4" s="218" t="s">
        <v>189</v>
      </c>
      <c r="F4" s="218"/>
      <c r="G4" s="218"/>
      <c r="H4" s="218"/>
      <c r="I4" s="218" t="s">
        <v>190</v>
      </c>
      <c r="J4" s="218" t="s">
        <v>66</v>
      </c>
      <c r="K4" s="218"/>
      <c r="L4" s="218"/>
    </row>
    <row r="5" spans="1:15">
      <c r="A5" s="218" t="s">
        <v>191</v>
      </c>
      <c r="B5" s="218" t="s">
        <v>191</v>
      </c>
      <c r="C5" s="218" t="s">
        <v>191</v>
      </c>
      <c r="D5" s="218" t="s">
        <v>191</v>
      </c>
      <c r="E5" s="218" t="s">
        <v>191</v>
      </c>
      <c r="F5" s="218"/>
      <c r="G5" s="218"/>
      <c r="H5" s="218"/>
      <c r="I5" s="218" t="s">
        <v>191</v>
      </c>
      <c r="J5" s="208" t="s">
        <v>186</v>
      </c>
      <c r="K5" s="208" t="s">
        <v>197</v>
      </c>
      <c r="L5" s="208" t="s">
        <v>229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2354.4200000000005</v>
      </c>
      <c r="K7" s="88">
        <f t="shared" ref="K7:L7" si="0">K8</f>
        <v>1683.1999999999998</v>
      </c>
      <c r="L7" s="88">
        <f t="shared" si="0"/>
        <v>1756.4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J9+J57+J72+J82+J98+J105+J66+J112</f>
        <v>2354.4200000000005</v>
      </c>
      <c r="K8" s="88">
        <f>K9+K57+K72+K82+K98+K105+K66+K112</f>
        <v>1683.1999999999998</v>
      </c>
      <c r="L8" s="88">
        <f>L9+L57+L72+L82+L98+L105+L66+L112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1462.42</v>
      </c>
      <c r="K9" s="88">
        <f>K10+K19+K38+K44</f>
        <v>799.4</v>
      </c>
      <c r="L9" s="88">
        <f>L10+L19+L38+L44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482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482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482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382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382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382</v>
      </c>
      <c r="K15" s="72">
        <v>221.1</v>
      </c>
      <c r="L15" s="72">
        <v>284.3</v>
      </c>
    </row>
    <row r="16" spans="1:15" ht="37.5" customHeight="1">
      <c r="A16" s="8" t="s">
        <v>202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203</v>
      </c>
      <c r="I16" s="174"/>
      <c r="J16" s="72">
        <f>J17</f>
        <v>100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203</v>
      </c>
      <c r="I17" s="174" t="s">
        <v>112</v>
      </c>
      <c r="J17" s="72">
        <f>J18</f>
        <v>100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203</v>
      </c>
      <c r="I18" s="174" t="s">
        <v>113</v>
      </c>
      <c r="J18" s="72">
        <v>100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971.92</v>
      </c>
      <c r="K19" s="161">
        <f>K20+K33</f>
        <v>570.29999999999995</v>
      </c>
      <c r="L19" s="161">
        <f>L20+L33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971.52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971.52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509.5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509.5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509.5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360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300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v>300</v>
      </c>
      <c r="K27" s="72">
        <v>199.5</v>
      </c>
      <c r="L27" s="72">
        <v>199.4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202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203</v>
      </c>
      <c r="I30" s="177"/>
      <c r="J30" s="35">
        <f>J31</f>
        <v>102.02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203</v>
      </c>
      <c r="I31" s="177" t="s">
        <v>112</v>
      </c>
      <c r="J31" s="35">
        <f>J32</f>
        <v>102.02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203</v>
      </c>
      <c r="I32" s="177" t="s">
        <v>113</v>
      </c>
      <c r="J32" s="35">
        <v>102.02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142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0.4</v>
      </c>
      <c r="K33" s="72">
        <f t="shared" ref="K33:L36" si="7">K34</f>
        <v>0.4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143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0.4</v>
      </c>
      <c r="K34" s="72">
        <f t="shared" si="7"/>
        <v>0.4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144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44</v>
      </c>
      <c r="I35" s="80"/>
      <c r="J35" s="72">
        <f>J36</f>
        <v>0.4</v>
      </c>
      <c r="K35" s="72">
        <f t="shared" si="7"/>
        <v>0.4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106</v>
      </c>
      <c r="B36" s="65">
        <v>918</v>
      </c>
      <c r="C36" s="6" t="s">
        <v>17</v>
      </c>
      <c r="D36" s="6" t="s">
        <v>18</v>
      </c>
      <c r="E36" s="71" t="s">
        <v>49</v>
      </c>
      <c r="F36" s="7" t="s">
        <v>24</v>
      </c>
      <c r="G36" s="7" t="s">
        <v>37</v>
      </c>
      <c r="H36" s="7" t="s">
        <v>44</v>
      </c>
      <c r="I36" s="80" t="s">
        <v>108</v>
      </c>
      <c r="J36" s="72">
        <f>J37</f>
        <v>0.4</v>
      </c>
      <c r="K36" s="72">
        <f t="shared" si="7"/>
        <v>0.4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107</v>
      </c>
      <c r="B37" s="65">
        <v>918</v>
      </c>
      <c r="C37" s="6" t="s">
        <v>17</v>
      </c>
      <c r="D37" s="6" t="s">
        <v>18</v>
      </c>
      <c r="E37" s="71" t="s">
        <v>49</v>
      </c>
      <c r="F37" s="7" t="s">
        <v>24</v>
      </c>
      <c r="G37" s="7" t="s">
        <v>37</v>
      </c>
      <c r="H37" s="7" t="s">
        <v>44</v>
      </c>
      <c r="I37" s="80" t="s">
        <v>109</v>
      </c>
      <c r="J37" s="72">
        <v>0.4</v>
      </c>
      <c r="K37" s="72">
        <v>0.4</v>
      </c>
      <c r="L37" s="72">
        <v>0.5</v>
      </c>
      <c r="M37" s="200"/>
      <c r="N37" s="200"/>
      <c r="O37" s="200"/>
    </row>
    <row r="38" spans="1:15">
      <c r="A38" s="68" t="s">
        <v>45</v>
      </c>
      <c r="B38" s="65">
        <v>918</v>
      </c>
      <c r="C38" s="83" t="s">
        <v>17</v>
      </c>
      <c r="D38" s="83" t="s">
        <v>46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142</v>
      </c>
      <c r="B39" s="65">
        <v>918</v>
      </c>
      <c r="C39" s="7" t="s">
        <v>17</v>
      </c>
      <c r="D39" s="7" t="s">
        <v>46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143</v>
      </c>
      <c r="B40" s="65">
        <v>918</v>
      </c>
      <c r="C40" s="7" t="s">
        <v>17</v>
      </c>
      <c r="D40" s="7" t="s">
        <v>46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116</v>
      </c>
      <c r="B41" s="65">
        <v>918</v>
      </c>
      <c r="C41" s="7" t="s">
        <v>17</v>
      </c>
      <c r="D41" s="7" t="s">
        <v>46</v>
      </c>
      <c r="E41" s="71">
        <v>89</v>
      </c>
      <c r="F41" s="7" t="s">
        <v>24</v>
      </c>
      <c r="G41" s="7" t="s">
        <v>37</v>
      </c>
      <c r="H41" s="7" t="s">
        <v>47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114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 t="s">
        <v>37</v>
      </c>
      <c r="H42" s="7" t="s">
        <v>47</v>
      </c>
      <c r="I42" s="85" t="s">
        <v>115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48</v>
      </c>
      <c r="B43" s="65">
        <v>918</v>
      </c>
      <c r="C43" s="7" t="s">
        <v>17</v>
      </c>
      <c r="D43" s="7" t="s">
        <v>46</v>
      </c>
      <c r="E43" s="7" t="s">
        <v>49</v>
      </c>
      <c r="F43" s="7" t="s">
        <v>24</v>
      </c>
      <c r="G43" s="7" t="s">
        <v>37</v>
      </c>
      <c r="H43" s="7" t="s">
        <v>47</v>
      </c>
      <c r="I43" s="85" t="s">
        <v>50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215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</f>
        <v>3.5</v>
      </c>
      <c r="K44" s="161">
        <f t="shared" ref="K44:L44" si="9">K45+K53+K49</f>
        <v>3</v>
      </c>
      <c r="L44" s="161">
        <f t="shared" si="9"/>
        <v>0</v>
      </c>
    </row>
    <row r="45" spans="1:15" ht="36.75" customHeight="1">
      <c r="A45" s="73" t="s">
        <v>233</v>
      </c>
      <c r="B45" s="65">
        <v>918</v>
      </c>
      <c r="C45" s="6" t="s">
        <v>17</v>
      </c>
      <c r="D45" s="6" t="s">
        <v>32</v>
      </c>
      <c r="E45" s="6" t="s">
        <v>212</v>
      </c>
      <c r="F45" s="6"/>
      <c r="G45" s="6"/>
      <c r="H45" s="6"/>
      <c r="I45" s="6"/>
      <c r="J45" s="72">
        <f>J46</f>
        <v>1</v>
      </c>
      <c r="K45" s="72">
        <f t="shared" ref="K45:L47" si="10">K46</f>
        <v>1</v>
      </c>
      <c r="L45" s="72">
        <f t="shared" si="10"/>
        <v>0</v>
      </c>
    </row>
    <row r="46" spans="1:15" ht="17.25" customHeight="1">
      <c r="A46" s="73" t="s">
        <v>213</v>
      </c>
      <c r="B46" s="65">
        <v>918</v>
      </c>
      <c r="C46" s="6" t="s">
        <v>17</v>
      </c>
      <c r="D46" s="6" t="s">
        <v>32</v>
      </c>
      <c r="E46" s="6" t="s">
        <v>212</v>
      </c>
      <c r="F46" s="6" t="s">
        <v>35</v>
      </c>
      <c r="G46" s="6" t="s">
        <v>37</v>
      </c>
      <c r="H46" s="6" t="s">
        <v>214</v>
      </c>
      <c r="I46" s="6"/>
      <c r="J46" s="72">
        <f>J47</f>
        <v>1</v>
      </c>
      <c r="K46" s="72">
        <f t="shared" si="10"/>
        <v>1</v>
      </c>
      <c r="L46" s="72">
        <f t="shared" si="10"/>
        <v>0</v>
      </c>
    </row>
    <row r="47" spans="1:15" ht="20.25" customHeight="1">
      <c r="A47" s="73" t="s">
        <v>106</v>
      </c>
      <c r="B47" s="65">
        <v>918</v>
      </c>
      <c r="C47" s="6" t="s">
        <v>17</v>
      </c>
      <c r="D47" s="6" t="s">
        <v>32</v>
      </c>
      <c r="E47" s="6" t="s">
        <v>212</v>
      </c>
      <c r="F47" s="6" t="s">
        <v>35</v>
      </c>
      <c r="G47" s="6" t="s">
        <v>37</v>
      </c>
      <c r="H47" s="6" t="s">
        <v>214</v>
      </c>
      <c r="I47" s="6" t="s">
        <v>108</v>
      </c>
      <c r="J47" s="72">
        <f>J48</f>
        <v>1</v>
      </c>
      <c r="K47" s="72">
        <f t="shared" si="10"/>
        <v>1</v>
      </c>
      <c r="L47" s="72">
        <f t="shared" si="10"/>
        <v>0</v>
      </c>
    </row>
    <row r="48" spans="1:15" ht="33" customHeight="1">
      <c r="A48" s="73" t="s">
        <v>107</v>
      </c>
      <c r="B48" s="65">
        <v>918</v>
      </c>
      <c r="C48" s="6" t="s">
        <v>17</v>
      </c>
      <c r="D48" s="6" t="s">
        <v>32</v>
      </c>
      <c r="E48" s="6" t="s">
        <v>212</v>
      </c>
      <c r="F48" s="6" t="s">
        <v>35</v>
      </c>
      <c r="G48" s="6" t="s">
        <v>37</v>
      </c>
      <c r="H48" s="6" t="s">
        <v>214</v>
      </c>
      <c r="I48" s="6" t="s">
        <v>109</v>
      </c>
      <c r="J48" s="72">
        <v>1</v>
      </c>
      <c r="K48" s="72">
        <v>1</v>
      </c>
      <c r="L48" s="72">
        <v>0</v>
      </c>
    </row>
    <row r="49" spans="1:12" ht="48" customHeight="1">
      <c r="A49" s="73" t="s">
        <v>224</v>
      </c>
      <c r="B49" s="65">
        <v>918</v>
      </c>
      <c r="C49" s="7" t="s">
        <v>17</v>
      </c>
      <c r="D49" s="7" t="s">
        <v>32</v>
      </c>
      <c r="E49" s="85" t="s">
        <v>46</v>
      </c>
      <c r="F49" s="7"/>
      <c r="G49" s="7"/>
      <c r="H49" s="7"/>
      <c r="I49" s="98"/>
      <c r="J49" s="72">
        <f>J50</f>
        <v>2</v>
      </c>
      <c r="K49" s="72">
        <f t="shared" ref="K49:L51" si="11">K50</f>
        <v>2</v>
      </c>
      <c r="L49" s="72">
        <f t="shared" si="11"/>
        <v>0</v>
      </c>
    </row>
    <row r="50" spans="1:12" ht="20.25" customHeight="1">
      <c r="A50" s="73" t="s">
        <v>222</v>
      </c>
      <c r="B50" s="65">
        <v>918</v>
      </c>
      <c r="C50" s="7" t="s">
        <v>17</v>
      </c>
      <c r="D50" s="7" t="s">
        <v>32</v>
      </c>
      <c r="E50" s="85" t="s">
        <v>46</v>
      </c>
      <c r="F50" s="7" t="s">
        <v>35</v>
      </c>
      <c r="G50" s="7" t="s">
        <v>37</v>
      </c>
      <c r="H50" s="7" t="s">
        <v>223</v>
      </c>
      <c r="I50" s="98"/>
      <c r="J50" s="72">
        <f>J51</f>
        <v>2</v>
      </c>
      <c r="K50" s="72">
        <f t="shared" si="11"/>
        <v>2</v>
      </c>
      <c r="L50" s="72">
        <f t="shared" si="11"/>
        <v>0</v>
      </c>
    </row>
    <row r="51" spans="1:12" ht="20.25" customHeight="1">
      <c r="A51" s="73" t="s">
        <v>106</v>
      </c>
      <c r="B51" s="65">
        <v>918</v>
      </c>
      <c r="C51" s="7" t="s">
        <v>17</v>
      </c>
      <c r="D51" s="7" t="s">
        <v>32</v>
      </c>
      <c r="E51" s="85" t="s">
        <v>46</v>
      </c>
      <c r="F51" s="7" t="s">
        <v>35</v>
      </c>
      <c r="G51" s="7" t="s">
        <v>37</v>
      </c>
      <c r="H51" s="7" t="s">
        <v>223</v>
      </c>
      <c r="I51" s="98" t="s">
        <v>108</v>
      </c>
      <c r="J51" s="72">
        <f>J52</f>
        <v>2</v>
      </c>
      <c r="K51" s="72">
        <f t="shared" si="11"/>
        <v>2</v>
      </c>
      <c r="L51" s="72">
        <f t="shared" si="11"/>
        <v>0</v>
      </c>
    </row>
    <row r="52" spans="1:12" ht="33" customHeight="1">
      <c r="A52" s="73" t="s">
        <v>107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223</v>
      </c>
      <c r="I52" s="98" t="s">
        <v>109</v>
      </c>
      <c r="J52" s="72">
        <v>2</v>
      </c>
      <c r="K52" s="72">
        <v>2</v>
      </c>
      <c r="L52" s="72">
        <v>0</v>
      </c>
    </row>
    <row r="53" spans="1:12" ht="18.75" customHeight="1">
      <c r="A53" s="73" t="s">
        <v>216</v>
      </c>
      <c r="B53" s="65">
        <v>918</v>
      </c>
      <c r="C53" s="6" t="s">
        <v>17</v>
      </c>
      <c r="D53" s="6" t="s">
        <v>32</v>
      </c>
      <c r="E53" s="85" t="s">
        <v>217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</v>
      </c>
      <c r="L53" s="72">
        <f t="shared" si="12"/>
        <v>0</v>
      </c>
    </row>
    <row r="54" spans="1:12" ht="17.25" customHeight="1">
      <c r="A54" s="73" t="s">
        <v>218</v>
      </c>
      <c r="B54" s="65">
        <v>918</v>
      </c>
      <c r="C54" s="6" t="s">
        <v>17</v>
      </c>
      <c r="D54" s="6" t="s">
        <v>32</v>
      </c>
      <c r="E54" s="85" t="s">
        <v>217</v>
      </c>
      <c r="F54" s="7" t="s">
        <v>35</v>
      </c>
      <c r="G54" s="7" t="s">
        <v>35</v>
      </c>
      <c r="H54" s="7" t="s">
        <v>219</v>
      </c>
      <c r="I54" s="98"/>
      <c r="J54" s="72">
        <f>J55</f>
        <v>0.5</v>
      </c>
      <c r="K54" s="72">
        <f t="shared" si="12"/>
        <v>0</v>
      </c>
      <c r="L54" s="72">
        <f t="shared" si="12"/>
        <v>0</v>
      </c>
    </row>
    <row r="55" spans="1:12" ht="17.25" customHeight="1">
      <c r="A55" s="73" t="s">
        <v>106</v>
      </c>
      <c r="B55" s="65">
        <v>918</v>
      </c>
      <c r="C55" s="6" t="s">
        <v>17</v>
      </c>
      <c r="D55" s="6" t="s">
        <v>32</v>
      </c>
      <c r="E55" s="6" t="s">
        <v>217</v>
      </c>
      <c r="F55" s="6" t="s">
        <v>35</v>
      </c>
      <c r="G55" s="6" t="s">
        <v>37</v>
      </c>
      <c r="H55" s="6" t="s">
        <v>219</v>
      </c>
      <c r="I55" s="6" t="s">
        <v>108</v>
      </c>
      <c r="J55" s="72">
        <f>J56</f>
        <v>0.5</v>
      </c>
      <c r="K55" s="72">
        <f t="shared" si="12"/>
        <v>0</v>
      </c>
      <c r="L55" s="72">
        <f t="shared" si="12"/>
        <v>0</v>
      </c>
    </row>
    <row r="56" spans="1:12" ht="29.25" customHeight="1">
      <c r="A56" s="73" t="s">
        <v>107</v>
      </c>
      <c r="B56" s="65">
        <v>918</v>
      </c>
      <c r="C56" s="6" t="s">
        <v>17</v>
      </c>
      <c r="D56" s="6" t="s">
        <v>32</v>
      </c>
      <c r="E56" s="6" t="s">
        <v>217</v>
      </c>
      <c r="F56" s="6" t="s">
        <v>35</v>
      </c>
      <c r="G56" s="6" t="s">
        <v>37</v>
      </c>
      <c r="H56" s="6" t="s">
        <v>219</v>
      </c>
      <c r="I56" s="6" t="s">
        <v>109</v>
      </c>
      <c r="J56" s="72">
        <v>0.5</v>
      </c>
      <c r="K56" s="72">
        <v>0</v>
      </c>
      <c r="L56" s="72">
        <v>0</v>
      </c>
    </row>
    <row r="57" spans="1:12" ht="21" customHeight="1">
      <c r="A57" s="68" t="s">
        <v>51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131.9</v>
      </c>
      <c r="K57" s="161">
        <f>K58</f>
        <v>145.69999999999999</v>
      </c>
      <c r="L57" s="161">
        <f>L58</f>
        <v>159.80000000000001</v>
      </c>
    </row>
    <row r="58" spans="1:12" ht="18" customHeight="1">
      <c r="A58" s="75" t="s">
        <v>52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131.9</v>
      </c>
      <c r="K58" s="161">
        <f>K61</f>
        <v>145.69999999999999</v>
      </c>
      <c r="L58" s="161">
        <f>L61</f>
        <v>159.80000000000001</v>
      </c>
    </row>
    <row r="59" spans="1:12" ht="36" customHeight="1">
      <c r="A59" s="104" t="s">
        <v>142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131.9</v>
      </c>
      <c r="K59" s="72">
        <f t="shared" si="13"/>
        <v>145.69999999999999</v>
      </c>
      <c r="L59" s="72">
        <f t="shared" si="13"/>
        <v>159.80000000000001</v>
      </c>
    </row>
    <row r="60" spans="1:12" ht="50.25" customHeight="1">
      <c r="A60" s="105" t="s">
        <v>143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131.9</v>
      </c>
      <c r="K60" s="72">
        <f t="shared" si="13"/>
        <v>145.69999999999999</v>
      </c>
      <c r="L60" s="72">
        <f t="shared" si="13"/>
        <v>159.80000000000001</v>
      </c>
    </row>
    <row r="61" spans="1:12" ht="30" customHeight="1">
      <c r="A61" s="91" t="s">
        <v>174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131.9</v>
      </c>
      <c r="K61" s="33">
        <f>K62+K64</f>
        <v>145.69999999999999</v>
      </c>
      <c r="L61" s="33">
        <f>L62+L64</f>
        <v>159.80000000000001</v>
      </c>
    </row>
    <row r="62" spans="1:12" ht="48.75" customHeight="1">
      <c r="A62" s="74" t="s">
        <v>110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53</v>
      </c>
      <c r="I62" s="90" t="s">
        <v>112</v>
      </c>
      <c r="J62" s="33">
        <f>J63</f>
        <v>121</v>
      </c>
      <c r="K62" s="33">
        <f>K63</f>
        <v>128</v>
      </c>
      <c r="L62" s="33">
        <f>L63</f>
        <v>137</v>
      </c>
    </row>
    <row r="63" spans="1:12" ht="21.75" customHeight="1">
      <c r="A63" s="74" t="s">
        <v>111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53</v>
      </c>
      <c r="I63" s="90" t="s">
        <v>113</v>
      </c>
      <c r="J63" s="33">
        <v>121</v>
      </c>
      <c r="K63" s="33">
        <v>128</v>
      </c>
      <c r="L63" s="33">
        <v>137</v>
      </c>
    </row>
    <row r="64" spans="1:12" ht="23.25" customHeight="1">
      <c r="A64" s="73" t="s">
        <v>106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108</v>
      </c>
      <c r="J64" s="33">
        <f t="shared" ref="J64:L64" si="14">J65</f>
        <v>10.9</v>
      </c>
      <c r="K64" s="33">
        <f t="shared" si="14"/>
        <v>17.7</v>
      </c>
      <c r="L64" s="33">
        <f t="shared" si="14"/>
        <v>22.8</v>
      </c>
    </row>
    <row r="65" spans="1:12" ht="30.75" customHeight="1">
      <c r="A65" s="73" t="s">
        <v>107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109</v>
      </c>
      <c r="J65" s="33">
        <v>10.9</v>
      </c>
      <c r="K65" s="33">
        <v>17.7</v>
      </c>
      <c r="L65" s="33">
        <v>22.8</v>
      </c>
    </row>
    <row r="66" spans="1:12">
      <c r="A66" s="68" t="s">
        <v>204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J67</f>
        <v>0.5</v>
      </c>
      <c r="K66" s="166">
        <f t="shared" ref="K66:L70" si="15">K67</f>
        <v>0.5</v>
      </c>
      <c r="L66" s="166">
        <f t="shared" si="15"/>
        <v>0</v>
      </c>
    </row>
    <row r="67" spans="1:12" ht="31.5">
      <c r="A67" s="68" t="s">
        <v>205</v>
      </c>
      <c r="B67" s="65">
        <v>918</v>
      </c>
      <c r="C67" s="165" t="s">
        <v>29</v>
      </c>
      <c r="D67" s="165" t="s">
        <v>206</v>
      </c>
      <c r="E67" s="66"/>
      <c r="F67" s="6"/>
      <c r="G67" s="6"/>
      <c r="H67" s="6"/>
      <c r="I67" s="90"/>
      <c r="J67" s="166">
        <f>J68</f>
        <v>0.5</v>
      </c>
      <c r="K67" s="166">
        <f t="shared" si="15"/>
        <v>0.5</v>
      </c>
      <c r="L67" s="166">
        <f t="shared" si="15"/>
        <v>0</v>
      </c>
    </row>
    <row r="68" spans="1:12" ht="31.5">
      <c r="A68" s="184" t="s">
        <v>232</v>
      </c>
      <c r="B68" s="187">
        <v>918</v>
      </c>
      <c r="C68" s="185" t="s">
        <v>29</v>
      </c>
      <c r="D68" s="185" t="s">
        <v>206</v>
      </c>
      <c r="E68" s="6" t="s">
        <v>208</v>
      </c>
      <c r="F68" s="6"/>
      <c r="G68" s="6"/>
      <c r="H68" s="6"/>
      <c r="I68" s="90"/>
      <c r="J68" s="33">
        <f>J69</f>
        <v>0.5</v>
      </c>
      <c r="K68" s="33">
        <f t="shared" si="15"/>
        <v>0.5</v>
      </c>
      <c r="L68" s="33">
        <f t="shared" si="15"/>
        <v>0</v>
      </c>
    </row>
    <row r="69" spans="1:12" ht="31.5">
      <c r="A69" s="73" t="s">
        <v>209</v>
      </c>
      <c r="B69" s="65">
        <v>918</v>
      </c>
      <c r="C69" s="79" t="s">
        <v>29</v>
      </c>
      <c r="D69" s="79" t="s">
        <v>206</v>
      </c>
      <c r="E69" s="6" t="s">
        <v>208</v>
      </c>
      <c r="F69" s="6" t="s">
        <v>35</v>
      </c>
      <c r="G69" s="6" t="s">
        <v>37</v>
      </c>
      <c r="H69" s="6" t="s">
        <v>210</v>
      </c>
      <c r="I69" s="90"/>
      <c r="J69" s="33">
        <f>J70</f>
        <v>0.5</v>
      </c>
      <c r="K69" s="33">
        <f t="shared" si="15"/>
        <v>0.5</v>
      </c>
      <c r="L69" s="33">
        <f t="shared" si="15"/>
        <v>0</v>
      </c>
    </row>
    <row r="70" spans="1:12" ht="31.5">
      <c r="A70" s="73" t="s">
        <v>106</v>
      </c>
      <c r="B70" s="65">
        <v>918</v>
      </c>
      <c r="C70" s="79" t="s">
        <v>29</v>
      </c>
      <c r="D70" s="79" t="s">
        <v>206</v>
      </c>
      <c r="E70" s="6" t="s">
        <v>208</v>
      </c>
      <c r="F70" s="6" t="s">
        <v>35</v>
      </c>
      <c r="G70" s="6" t="s">
        <v>37</v>
      </c>
      <c r="H70" s="6" t="s">
        <v>210</v>
      </c>
      <c r="I70" s="90" t="s">
        <v>108</v>
      </c>
      <c r="J70" s="33">
        <f>J71</f>
        <v>0.5</v>
      </c>
      <c r="K70" s="33">
        <f t="shared" si="15"/>
        <v>0.5</v>
      </c>
      <c r="L70" s="33">
        <f t="shared" si="15"/>
        <v>0</v>
      </c>
    </row>
    <row r="71" spans="1:12" ht="31.5">
      <c r="A71" s="73" t="s">
        <v>107</v>
      </c>
      <c r="B71" s="65">
        <v>918</v>
      </c>
      <c r="C71" s="79" t="s">
        <v>29</v>
      </c>
      <c r="D71" s="79" t="s">
        <v>206</v>
      </c>
      <c r="E71" s="6" t="s">
        <v>208</v>
      </c>
      <c r="F71" s="6" t="s">
        <v>35</v>
      </c>
      <c r="G71" s="6" t="s">
        <v>37</v>
      </c>
      <c r="H71" s="6" t="s">
        <v>210</v>
      </c>
      <c r="I71" s="90" t="s">
        <v>109</v>
      </c>
      <c r="J71" s="33">
        <v>0.5</v>
      </c>
      <c r="K71" s="33">
        <v>0.5</v>
      </c>
      <c r="L71" s="33">
        <v>0</v>
      </c>
    </row>
    <row r="72" spans="1:12">
      <c r="A72" s="75" t="s">
        <v>54</v>
      </c>
      <c r="B72" s="65">
        <v>918</v>
      </c>
      <c r="C72" s="165" t="s">
        <v>18</v>
      </c>
      <c r="D72" s="165"/>
      <c r="E72" s="66"/>
      <c r="F72" s="66"/>
      <c r="G72" s="66"/>
      <c r="H72" s="66"/>
      <c r="I72" s="66"/>
      <c r="J72" s="166">
        <f t="shared" ref="J72:L76" si="16">J73</f>
        <v>452.5</v>
      </c>
      <c r="K72" s="166">
        <f t="shared" si="16"/>
        <v>476.5</v>
      </c>
      <c r="L72" s="166">
        <f t="shared" si="16"/>
        <v>490.8</v>
      </c>
    </row>
    <row r="73" spans="1:12">
      <c r="A73" s="75" t="s">
        <v>55</v>
      </c>
      <c r="B73" s="65">
        <v>918</v>
      </c>
      <c r="C73" s="66" t="s">
        <v>18</v>
      </c>
      <c r="D73" s="66" t="s">
        <v>30</v>
      </c>
      <c r="E73" s="167"/>
      <c r="F73" s="167"/>
      <c r="G73" s="167"/>
      <c r="H73" s="167"/>
      <c r="I73" s="66"/>
      <c r="J73" s="166">
        <f>J74+J78</f>
        <v>452.5</v>
      </c>
      <c r="K73" s="166">
        <f t="shared" ref="K73:L73" si="17">K74+K78</f>
        <v>476.5</v>
      </c>
      <c r="L73" s="166">
        <f t="shared" si="17"/>
        <v>490.8</v>
      </c>
    </row>
    <row r="74" spans="1:12" ht="47.25">
      <c r="A74" s="104" t="s">
        <v>225</v>
      </c>
      <c r="B74" s="65">
        <v>918</v>
      </c>
      <c r="C74" s="7" t="s">
        <v>18</v>
      </c>
      <c r="D74" s="7" t="s">
        <v>30</v>
      </c>
      <c r="E74" s="7" t="s">
        <v>32</v>
      </c>
      <c r="F74" s="7"/>
      <c r="G74" s="7"/>
      <c r="H74" s="7"/>
      <c r="I74" s="6"/>
      <c r="J74" s="33">
        <f>J75</f>
        <v>452.5</v>
      </c>
      <c r="K74" s="33">
        <f>K75</f>
        <v>476.5</v>
      </c>
      <c r="L74" s="33">
        <f>L75</f>
        <v>490.8</v>
      </c>
    </row>
    <row r="75" spans="1:12" ht="150" customHeight="1">
      <c r="A75" s="209" t="s">
        <v>242</v>
      </c>
      <c r="B75" s="65">
        <v>918</v>
      </c>
      <c r="C75" s="7" t="s">
        <v>18</v>
      </c>
      <c r="D75" s="7" t="s">
        <v>30</v>
      </c>
      <c r="E75" s="7" t="s">
        <v>32</v>
      </c>
      <c r="F75" s="7" t="s">
        <v>35</v>
      </c>
      <c r="G75" s="7" t="s">
        <v>17</v>
      </c>
      <c r="H75" s="7" t="s">
        <v>56</v>
      </c>
      <c r="I75" s="6"/>
      <c r="J75" s="33">
        <f t="shared" si="16"/>
        <v>452.5</v>
      </c>
      <c r="K75" s="33">
        <f t="shared" si="16"/>
        <v>476.5</v>
      </c>
      <c r="L75" s="33">
        <f t="shared" si="16"/>
        <v>490.8</v>
      </c>
    </row>
    <row r="76" spans="1:12" ht="18.75" customHeight="1">
      <c r="A76" s="73" t="s">
        <v>106</v>
      </c>
      <c r="B76" s="65">
        <v>918</v>
      </c>
      <c r="C76" s="7" t="s">
        <v>18</v>
      </c>
      <c r="D76" s="7" t="s">
        <v>30</v>
      </c>
      <c r="E76" s="7" t="s">
        <v>32</v>
      </c>
      <c r="F76" s="7" t="s">
        <v>35</v>
      </c>
      <c r="G76" s="7" t="s">
        <v>17</v>
      </c>
      <c r="H76" s="7" t="s">
        <v>56</v>
      </c>
      <c r="I76" s="6" t="s">
        <v>108</v>
      </c>
      <c r="J76" s="33">
        <f t="shared" si="16"/>
        <v>452.5</v>
      </c>
      <c r="K76" s="33">
        <f t="shared" si="16"/>
        <v>476.5</v>
      </c>
      <c r="L76" s="33">
        <f t="shared" si="16"/>
        <v>490.8</v>
      </c>
    </row>
    <row r="77" spans="1:12" ht="33" customHeight="1">
      <c r="A77" s="73" t="s">
        <v>107</v>
      </c>
      <c r="B77" s="65">
        <v>918</v>
      </c>
      <c r="C77" s="7" t="s">
        <v>18</v>
      </c>
      <c r="D77" s="7" t="s">
        <v>30</v>
      </c>
      <c r="E77" s="7" t="s">
        <v>32</v>
      </c>
      <c r="F77" s="7" t="s">
        <v>35</v>
      </c>
      <c r="G77" s="7" t="s">
        <v>17</v>
      </c>
      <c r="H77" s="7" t="s">
        <v>56</v>
      </c>
      <c r="I77" s="6" t="s">
        <v>109</v>
      </c>
      <c r="J77" s="149">
        <f>452.5-J81</f>
        <v>452.5</v>
      </c>
      <c r="K77" s="150">
        <f>476.5-K81</f>
        <v>476.5</v>
      </c>
      <c r="L77" s="151">
        <v>490.8</v>
      </c>
    </row>
    <row r="78" spans="1:12" ht="0.75" hidden="1" customHeight="1">
      <c r="A78" s="10" t="s">
        <v>226</v>
      </c>
      <c r="B78" s="65">
        <v>918</v>
      </c>
      <c r="C78" s="6" t="s">
        <v>18</v>
      </c>
      <c r="D78" s="6" t="s">
        <v>30</v>
      </c>
      <c r="E78" s="6" t="s">
        <v>206</v>
      </c>
      <c r="F78" s="6"/>
      <c r="G78" s="6"/>
      <c r="H78" s="6"/>
      <c r="I78" s="6"/>
      <c r="J78" s="149">
        <f t="shared" ref="J78:L80" si="18">J79</f>
        <v>0</v>
      </c>
      <c r="K78" s="150">
        <f t="shared" si="18"/>
        <v>0</v>
      </c>
      <c r="L78" s="150">
        <f t="shared" si="18"/>
        <v>0</v>
      </c>
    </row>
    <row r="79" spans="1:12" ht="145.5" hidden="1" customHeight="1">
      <c r="A79" s="189" t="s">
        <v>185</v>
      </c>
      <c r="B79" s="65">
        <v>918</v>
      </c>
      <c r="C79" s="7" t="s">
        <v>18</v>
      </c>
      <c r="D79" s="7" t="s">
        <v>30</v>
      </c>
      <c r="E79" s="7" t="s">
        <v>206</v>
      </c>
      <c r="F79" s="7" t="s">
        <v>35</v>
      </c>
      <c r="G79" s="7" t="s">
        <v>17</v>
      </c>
      <c r="H79" s="7" t="s">
        <v>56</v>
      </c>
      <c r="I79" s="6"/>
      <c r="J79" s="149">
        <f t="shared" si="18"/>
        <v>0</v>
      </c>
      <c r="K79" s="150">
        <f t="shared" si="18"/>
        <v>0</v>
      </c>
      <c r="L79" s="150">
        <f t="shared" si="18"/>
        <v>0</v>
      </c>
    </row>
    <row r="80" spans="1:12" ht="21.75" hidden="1" customHeight="1">
      <c r="A80" s="73" t="s">
        <v>106</v>
      </c>
      <c r="B80" s="65">
        <v>918</v>
      </c>
      <c r="C80" s="7" t="s">
        <v>18</v>
      </c>
      <c r="D80" s="7" t="s">
        <v>30</v>
      </c>
      <c r="E80" s="7" t="s">
        <v>206</v>
      </c>
      <c r="F80" s="7" t="s">
        <v>35</v>
      </c>
      <c r="G80" s="7" t="s">
        <v>17</v>
      </c>
      <c r="H80" s="7" t="s">
        <v>56</v>
      </c>
      <c r="I80" s="6" t="s">
        <v>108</v>
      </c>
      <c r="J80" s="149">
        <f t="shared" si="18"/>
        <v>0</v>
      </c>
      <c r="K80" s="150">
        <f t="shared" si="18"/>
        <v>0</v>
      </c>
      <c r="L80" s="150">
        <f t="shared" si="18"/>
        <v>0</v>
      </c>
    </row>
    <row r="81" spans="1:12" ht="3" hidden="1" customHeight="1">
      <c r="A81" s="73" t="s">
        <v>107</v>
      </c>
      <c r="B81" s="65">
        <v>918</v>
      </c>
      <c r="C81" s="7" t="s">
        <v>18</v>
      </c>
      <c r="D81" s="7" t="s">
        <v>30</v>
      </c>
      <c r="E81" s="7" t="s">
        <v>206</v>
      </c>
      <c r="F81" s="7" t="s">
        <v>35</v>
      </c>
      <c r="G81" s="7" t="s">
        <v>17</v>
      </c>
      <c r="H81" s="7" t="s">
        <v>56</v>
      </c>
      <c r="I81" s="6" t="s">
        <v>109</v>
      </c>
      <c r="J81" s="150">
        <v>0</v>
      </c>
      <c r="K81" s="188">
        <v>0</v>
      </c>
      <c r="L81" s="188">
        <v>0</v>
      </c>
    </row>
    <row r="82" spans="1:12">
      <c r="A82" s="75" t="s">
        <v>21</v>
      </c>
      <c r="B82" s="65">
        <v>918</v>
      </c>
      <c r="C82" s="66" t="s">
        <v>20</v>
      </c>
      <c r="D82" s="66"/>
      <c r="E82" s="66"/>
      <c r="F82" s="66"/>
      <c r="G82" s="66"/>
      <c r="H82" s="94"/>
      <c r="I82" s="94"/>
      <c r="J82" s="88">
        <f>J83+J89</f>
        <v>176</v>
      </c>
      <c r="K82" s="88">
        <f>K83+K89</f>
        <v>130</v>
      </c>
      <c r="L82" s="88">
        <f>L83+L89</f>
        <v>130</v>
      </c>
    </row>
    <row r="83" spans="1:12">
      <c r="A83" s="75" t="s">
        <v>57</v>
      </c>
      <c r="B83" s="65">
        <v>918</v>
      </c>
      <c r="C83" s="66" t="s">
        <v>20</v>
      </c>
      <c r="D83" s="66" t="s">
        <v>28</v>
      </c>
      <c r="E83" s="66"/>
      <c r="F83" s="66"/>
      <c r="G83" s="66"/>
      <c r="H83" s="94"/>
      <c r="I83" s="94"/>
      <c r="J83" s="88">
        <f>J84</f>
        <v>30</v>
      </c>
      <c r="K83" s="88">
        <f t="shared" ref="K83:L83" si="19">K84</f>
        <v>30</v>
      </c>
      <c r="L83" s="88">
        <f t="shared" si="19"/>
        <v>30</v>
      </c>
    </row>
    <row r="84" spans="1:12" ht="31.5">
      <c r="A84" s="104" t="s">
        <v>142</v>
      </c>
      <c r="B84" s="65">
        <v>918</v>
      </c>
      <c r="C84" s="6" t="s">
        <v>20</v>
      </c>
      <c r="D84" s="6" t="s">
        <v>28</v>
      </c>
      <c r="E84" s="6" t="s">
        <v>49</v>
      </c>
      <c r="F84" s="6"/>
      <c r="G84" s="6"/>
      <c r="H84" s="11"/>
      <c r="I84" s="186"/>
      <c r="J84" s="35">
        <f>J85</f>
        <v>30</v>
      </c>
      <c r="K84" s="35">
        <f t="shared" ref="K84:L87" si="20">K85</f>
        <v>30</v>
      </c>
      <c r="L84" s="35">
        <f t="shared" si="20"/>
        <v>30</v>
      </c>
    </row>
    <row r="85" spans="1:12" ht="47.25">
      <c r="A85" s="105" t="s">
        <v>143</v>
      </c>
      <c r="B85" s="65">
        <v>918</v>
      </c>
      <c r="C85" s="6" t="s">
        <v>20</v>
      </c>
      <c r="D85" s="6" t="s">
        <v>28</v>
      </c>
      <c r="E85" s="6" t="s">
        <v>49</v>
      </c>
      <c r="F85" s="6" t="s">
        <v>24</v>
      </c>
      <c r="G85" s="6"/>
      <c r="H85" s="11"/>
      <c r="I85" s="186"/>
      <c r="J85" s="35">
        <f>J86</f>
        <v>30</v>
      </c>
      <c r="K85" s="35">
        <f t="shared" si="20"/>
        <v>30</v>
      </c>
      <c r="L85" s="35">
        <f t="shared" si="20"/>
        <v>30</v>
      </c>
    </row>
    <row r="86" spans="1:12" ht="63">
      <c r="A86" s="10" t="s">
        <v>220</v>
      </c>
      <c r="B86" s="65">
        <v>918</v>
      </c>
      <c r="C86" s="6" t="s">
        <v>20</v>
      </c>
      <c r="D86" s="6" t="s">
        <v>28</v>
      </c>
      <c r="E86" s="6">
        <v>89</v>
      </c>
      <c r="F86" s="6">
        <v>1</v>
      </c>
      <c r="G86" s="6" t="s">
        <v>37</v>
      </c>
      <c r="H86" s="6" t="s">
        <v>221</v>
      </c>
      <c r="I86" s="90"/>
      <c r="J86" s="35">
        <f>J87</f>
        <v>30</v>
      </c>
      <c r="K86" s="35">
        <f t="shared" si="20"/>
        <v>30</v>
      </c>
      <c r="L86" s="35">
        <f t="shared" si="20"/>
        <v>30</v>
      </c>
    </row>
    <row r="87" spans="1:12" ht="31.5">
      <c r="A87" s="73" t="s">
        <v>106</v>
      </c>
      <c r="B87" s="65">
        <v>918</v>
      </c>
      <c r="C87" s="6" t="s">
        <v>20</v>
      </c>
      <c r="D87" s="6" t="s">
        <v>28</v>
      </c>
      <c r="E87" s="6">
        <v>89</v>
      </c>
      <c r="F87" s="6">
        <v>1</v>
      </c>
      <c r="G87" s="6" t="s">
        <v>37</v>
      </c>
      <c r="H87" s="6" t="s">
        <v>221</v>
      </c>
      <c r="I87" s="90" t="s">
        <v>108</v>
      </c>
      <c r="J87" s="35">
        <f>J88</f>
        <v>30</v>
      </c>
      <c r="K87" s="35">
        <f t="shared" si="20"/>
        <v>30</v>
      </c>
      <c r="L87" s="35">
        <f t="shared" si="20"/>
        <v>30</v>
      </c>
    </row>
    <row r="88" spans="1:12" ht="31.5">
      <c r="A88" s="73" t="s">
        <v>107</v>
      </c>
      <c r="B88" s="65">
        <v>918</v>
      </c>
      <c r="C88" s="6" t="s">
        <v>20</v>
      </c>
      <c r="D88" s="6" t="s">
        <v>28</v>
      </c>
      <c r="E88" s="6">
        <v>89</v>
      </c>
      <c r="F88" s="6">
        <v>1</v>
      </c>
      <c r="G88" s="6" t="s">
        <v>37</v>
      </c>
      <c r="H88" s="6" t="s">
        <v>221</v>
      </c>
      <c r="I88" s="90" t="s">
        <v>109</v>
      </c>
      <c r="J88" s="35">
        <v>30</v>
      </c>
      <c r="K88" s="35">
        <v>30</v>
      </c>
      <c r="L88" s="35">
        <v>30</v>
      </c>
    </row>
    <row r="89" spans="1:12">
      <c r="A89" s="75" t="s">
        <v>58</v>
      </c>
      <c r="B89" s="65">
        <v>918</v>
      </c>
      <c r="C89" s="66" t="s">
        <v>20</v>
      </c>
      <c r="D89" s="66" t="s">
        <v>29</v>
      </c>
      <c r="E89" s="66"/>
      <c r="F89" s="66"/>
      <c r="G89" s="160"/>
      <c r="H89" s="94"/>
      <c r="I89" s="94"/>
      <c r="J89" s="88">
        <f>J90</f>
        <v>146</v>
      </c>
      <c r="K89" s="88">
        <f>K90</f>
        <v>100</v>
      </c>
      <c r="L89" s="88">
        <f>L90</f>
        <v>100</v>
      </c>
    </row>
    <row r="90" spans="1:12" ht="31.5">
      <c r="A90" s="104" t="s">
        <v>142</v>
      </c>
      <c r="B90" s="65">
        <v>918</v>
      </c>
      <c r="C90" s="6" t="s">
        <v>20</v>
      </c>
      <c r="D90" s="6" t="s">
        <v>29</v>
      </c>
      <c r="E90" s="6" t="s">
        <v>49</v>
      </c>
      <c r="F90" s="6"/>
      <c r="G90" s="95"/>
      <c r="H90" s="34"/>
      <c r="I90" s="34"/>
      <c r="J90" s="35">
        <f>J91</f>
        <v>146</v>
      </c>
      <c r="K90" s="35">
        <f t="shared" ref="K90:L90" si="21">K91</f>
        <v>100</v>
      </c>
      <c r="L90" s="35">
        <f t="shared" si="21"/>
        <v>100</v>
      </c>
    </row>
    <row r="91" spans="1:12" ht="47.25">
      <c r="A91" s="105" t="s">
        <v>143</v>
      </c>
      <c r="B91" s="65">
        <v>918</v>
      </c>
      <c r="C91" s="6" t="s">
        <v>20</v>
      </c>
      <c r="D91" s="6" t="s">
        <v>29</v>
      </c>
      <c r="E91" s="6" t="s">
        <v>49</v>
      </c>
      <c r="F91" s="11">
        <v>1</v>
      </c>
      <c r="G91" s="95"/>
      <c r="H91" s="34"/>
      <c r="I91" s="34"/>
      <c r="J91" s="35">
        <f>J92+J95</f>
        <v>146</v>
      </c>
      <c r="K91" s="35">
        <f t="shared" ref="K91:L91" si="22">K92+K95</f>
        <v>100</v>
      </c>
      <c r="L91" s="35">
        <f t="shared" si="22"/>
        <v>100</v>
      </c>
    </row>
    <row r="92" spans="1:12">
      <c r="A92" s="73" t="s">
        <v>59</v>
      </c>
      <c r="B92" s="65">
        <v>918</v>
      </c>
      <c r="C92" s="6" t="s">
        <v>20</v>
      </c>
      <c r="D92" s="6" t="s">
        <v>29</v>
      </c>
      <c r="E92" s="6" t="s">
        <v>49</v>
      </c>
      <c r="F92" s="11">
        <v>1</v>
      </c>
      <c r="G92" s="7" t="s">
        <v>37</v>
      </c>
      <c r="H92" s="11">
        <v>43010</v>
      </c>
      <c r="I92" s="34"/>
      <c r="J92" s="35">
        <f>J93</f>
        <v>86</v>
      </c>
      <c r="K92" s="35">
        <f t="shared" ref="K92:L93" si="23">K93</f>
        <v>50</v>
      </c>
      <c r="L92" s="35">
        <f t="shared" si="23"/>
        <v>50</v>
      </c>
    </row>
    <row r="93" spans="1:12" ht="17.25" customHeight="1">
      <c r="A93" s="73" t="s">
        <v>106</v>
      </c>
      <c r="B93" s="65">
        <v>918</v>
      </c>
      <c r="C93" s="6" t="s">
        <v>20</v>
      </c>
      <c r="D93" s="6" t="s">
        <v>29</v>
      </c>
      <c r="E93" s="6" t="s">
        <v>49</v>
      </c>
      <c r="F93" s="11">
        <v>1</v>
      </c>
      <c r="G93" s="7" t="s">
        <v>37</v>
      </c>
      <c r="H93" s="11">
        <v>43010</v>
      </c>
      <c r="I93" s="11">
        <v>200</v>
      </c>
      <c r="J93" s="35">
        <f>J94</f>
        <v>86</v>
      </c>
      <c r="K93" s="35">
        <f t="shared" si="23"/>
        <v>50</v>
      </c>
      <c r="L93" s="35">
        <f t="shared" si="23"/>
        <v>50</v>
      </c>
    </row>
    <row r="94" spans="1:12" ht="31.5">
      <c r="A94" s="73" t="s">
        <v>107</v>
      </c>
      <c r="B94" s="65">
        <v>918</v>
      </c>
      <c r="C94" s="6" t="s">
        <v>20</v>
      </c>
      <c r="D94" s="6" t="s">
        <v>29</v>
      </c>
      <c r="E94" s="6" t="s">
        <v>49</v>
      </c>
      <c r="F94" s="11">
        <v>1</v>
      </c>
      <c r="G94" s="7" t="s">
        <v>37</v>
      </c>
      <c r="H94" s="11">
        <v>43010</v>
      </c>
      <c r="I94" s="11">
        <v>240</v>
      </c>
      <c r="J94" s="35">
        <v>86</v>
      </c>
      <c r="K94" s="35">
        <v>50</v>
      </c>
      <c r="L94" s="35">
        <v>50</v>
      </c>
    </row>
    <row r="95" spans="1:12" ht="19.5" customHeight="1">
      <c r="A95" s="73" t="s">
        <v>148</v>
      </c>
      <c r="B95" s="65">
        <v>918</v>
      </c>
      <c r="C95" s="6" t="s">
        <v>20</v>
      </c>
      <c r="D95" s="6" t="s">
        <v>29</v>
      </c>
      <c r="E95" s="6" t="s">
        <v>49</v>
      </c>
      <c r="F95" s="11">
        <v>1</v>
      </c>
      <c r="G95" s="7" t="s">
        <v>37</v>
      </c>
      <c r="H95" s="11">
        <v>43040</v>
      </c>
      <c r="I95" s="34"/>
      <c r="J95" s="35">
        <f>J96</f>
        <v>60</v>
      </c>
      <c r="K95" s="35">
        <f t="shared" ref="K95:L96" si="24">K96</f>
        <v>50</v>
      </c>
      <c r="L95" s="35">
        <f t="shared" si="24"/>
        <v>50</v>
      </c>
    </row>
    <row r="96" spans="1:12" ht="16.5" customHeight="1">
      <c r="A96" s="73" t="s">
        <v>106</v>
      </c>
      <c r="B96" s="65">
        <v>918</v>
      </c>
      <c r="C96" s="6" t="s">
        <v>20</v>
      </c>
      <c r="D96" s="6" t="s">
        <v>29</v>
      </c>
      <c r="E96" s="6" t="s">
        <v>49</v>
      </c>
      <c r="F96" s="11">
        <v>1</v>
      </c>
      <c r="G96" s="7" t="s">
        <v>37</v>
      </c>
      <c r="H96" s="11">
        <v>43040</v>
      </c>
      <c r="I96" s="11">
        <v>200</v>
      </c>
      <c r="J96" s="35">
        <f>J97</f>
        <v>60</v>
      </c>
      <c r="K96" s="35">
        <f t="shared" si="24"/>
        <v>50</v>
      </c>
      <c r="L96" s="35">
        <f t="shared" si="24"/>
        <v>50</v>
      </c>
    </row>
    <row r="97" spans="1:15" ht="38.25" customHeight="1">
      <c r="A97" s="73" t="s">
        <v>107</v>
      </c>
      <c r="B97" s="65">
        <v>918</v>
      </c>
      <c r="C97" s="6" t="s">
        <v>20</v>
      </c>
      <c r="D97" s="6" t="s">
        <v>29</v>
      </c>
      <c r="E97" s="6" t="s">
        <v>49</v>
      </c>
      <c r="F97" s="11">
        <v>1</v>
      </c>
      <c r="G97" s="7" t="s">
        <v>37</v>
      </c>
      <c r="H97" s="11">
        <v>43040</v>
      </c>
      <c r="I97" s="11">
        <v>240</v>
      </c>
      <c r="J97" s="35">
        <v>60</v>
      </c>
      <c r="K97" s="35">
        <v>50</v>
      </c>
      <c r="L97" s="35">
        <v>50</v>
      </c>
    </row>
    <row r="98" spans="1:15">
      <c r="A98" s="75" t="s">
        <v>60</v>
      </c>
      <c r="B98" s="65">
        <v>918</v>
      </c>
      <c r="C98" s="66" t="s">
        <v>31</v>
      </c>
      <c r="D98" s="66"/>
      <c r="E98" s="69"/>
      <c r="F98" s="66"/>
      <c r="G98" s="66"/>
      <c r="H98" s="66"/>
      <c r="I98" s="89"/>
      <c r="J98" s="161">
        <f t="shared" ref="J98:L103" si="25">J99</f>
        <v>128.80000000000001</v>
      </c>
      <c r="K98" s="161">
        <f t="shared" si="25"/>
        <v>100.68</v>
      </c>
      <c r="L98" s="161">
        <f t="shared" si="25"/>
        <v>69.140000000000015</v>
      </c>
    </row>
    <row r="99" spans="1:15">
      <c r="A99" s="96" t="s">
        <v>27</v>
      </c>
      <c r="B99" s="65">
        <v>918</v>
      </c>
      <c r="C99" s="66" t="s">
        <v>31</v>
      </c>
      <c r="D99" s="66" t="s">
        <v>17</v>
      </c>
      <c r="E99" s="89"/>
      <c r="F99" s="66"/>
      <c r="G99" s="66"/>
      <c r="H99" s="66"/>
      <c r="I99" s="89"/>
      <c r="J99" s="161">
        <f t="shared" si="25"/>
        <v>128.80000000000001</v>
      </c>
      <c r="K99" s="161">
        <f t="shared" si="25"/>
        <v>100.68</v>
      </c>
      <c r="L99" s="161">
        <f t="shared" si="25"/>
        <v>69.140000000000015</v>
      </c>
    </row>
    <row r="100" spans="1:15" ht="31.5">
      <c r="A100" s="104" t="s">
        <v>142</v>
      </c>
      <c r="B100" s="65">
        <v>918</v>
      </c>
      <c r="C100" s="6" t="s">
        <v>31</v>
      </c>
      <c r="D100" s="6" t="s">
        <v>17</v>
      </c>
      <c r="E100" s="6">
        <v>89</v>
      </c>
      <c r="F100" s="6"/>
      <c r="G100" s="6"/>
      <c r="H100" s="6"/>
      <c r="I100" s="90"/>
      <c r="J100" s="72">
        <f t="shared" si="25"/>
        <v>128.80000000000001</v>
      </c>
      <c r="K100" s="72">
        <f t="shared" si="25"/>
        <v>100.68</v>
      </c>
      <c r="L100" s="72">
        <f t="shared" si="25"/>
        <v>69.140000000000015</v>
      </c>
    </row>
    <row r="101" spans="1:15" ht="47.25">
      <c r="A101" s="105" t="s">
        <v>143</v>
      </c>
      <c r="B101" s="65">
        <v>918</v>
      </c>
      <c r="C101" s="6" t="s">
        <v>31</v>
      </c>
      <c r="D101" s="6" t="s">
        <v>17</v>
      </c>
      <c r="E101" s="6">
        <v>89</v>
      </c>
      <c r="F101" s="6">
        <v>1</v>
      </c>
      <c r="G101" s="6"/>
      <c r="H101" s="6"/>
      <c r="I101" s="90"/>
      <c r="J101" s="72">
        <f t="shared" si="25"/>
        <v>128.80000000000001</v>
      </c>
      <c r="K101" s="72">
        <f>K102</f>
        <v>100.68</v>
      </c>
      <c r="L101" s="72">
        <f t="shared" si="25"/>
        <v>69.140000000000015</v>
      </c>
    </row>
    <row r="102" spans="1:15">
      <c r="A102" s="70" t="s">
        <v>101</v>
      </c>
      <c r="B102" s="65">
        <v>918</v>
      </c>
      <c r="C102" s="97" t="s">
        <v>31</v>
      </c>
      <c r="D102" s="97" t="s">
        <v>17</v>
      </c>
      <c r="E102" s="98">
        <v>89</v>
      </c>
      <c r="F102" s="7">
        <v>1</v>
      </c>
      <c r="G102" s="7" t="s">
        <v>37</v>
      </c>
      <c r="H102" s="7" t="s">
        <v>62</v>
      </c>
      <c r="I102" s="98"/>
      <c r="J102" s="72">
        <f t="shared" si="25"/>
        <v>128.80000000000001</v>
      </c>
      <c r="K102" s="72">
        <f t="shared" si="25"/>
        <v>100.68</v>
      </c>
      <c r="L102" s="72">
        <f t="shared" si="25"/>
        <v>69.140000000000015</v>
      </c>
    </row>
    <row r="103" spans="1:15">
      <c r="A103" s="70" t="s">
        <v>102</v>
      </c>
      <c r="B103" s="65">
        <v>918</v>
      </c>
      <c r="C103" s="97" t="s">
        <v>31</v>
      </c>
      <c r="D103" s="97" t="s">
        <v>17</v>
      </c>
      <c r="E103" s="98">
        <v>89</v>
      </c>
      <c r="F103" s="7">
        <v>1</v>
      </c>
      <c r="G103" s="7" t="s">
        <v>37</v>
      </c>
      <c r="H103" s="7" t="s">
        <v>62</v>
      </c>
      <c r="I103" s="98" t="s">
        <v>104</v>
      </c>
      <c r="J103" s="72">
        <f t="shared" si="25"/>
        <v>128.80000000000001</v>
      </c>
      <c r="K103" s="72">
        <f t="shared" si="25"/>
        <v>100.68</v>
      </c>
      <c r="L103" s="72">
        <f t="shared" si="25"/>
        <v>69.140000000000015</v>
      </c>
    </row>
    <row r="104" spans="1:15">
      <c r="A104" s="70" t="s">
        <v>103</v>
      </c>
      <c r="B104" s="65">
        <v>918</v>
      </c>
      <c r="C104" s="97" t="s">
        <v>31</v>
      </c>
      <c r="D104" s="97" t="s">
        <v>17</v>
      </c>
      <c r="E104" s="98">
        <v>89</v>
      </c>
      <c r="F104" s="7">
        <v>1</v>
      </c>
      <c r="G104" s="7" t="s">
        <v>37</v>
      </c>
      <c r="H104" s="7" t="s">
        <v>62</v>
      </c>
      <c r="I104" s="98" t="s">
        <v>105</v>
      </c>
      <c r="J104" s="72">
        <v>128.80000000000001</v>
      </c>
      <c r="K104" s="72">
        <f>128.8-K118</f>
        <v>100.68</v>
      </c>
      <c r="L104" s="72">
        <f>128.8-L118</f>
        <v>69.140000000000015</v>
      </c>
    </row>
    <row r="105" spans="1:15">
      <c r="A105" s="68" t="s">
        <v>19</v>
      </c>
      <c r="B105" s="65">
        <v>918</v>
      </c>
      <c r="C105" s="162" t="s">
        <v>32</v>
      </c>
      <c r="D105" s="162"/>
      <c r="E105" s="163"/>
      <c r="F105" s="83"/>
      <c r="G105" s="83"/>
      <c r="H105" s="83"/>
      <c r="I105" s="163"/>
      <c r="J105" s="161">
        <f t="shared" ref="J105:L110" si="26">J106</f>
        <v>2.2999999999999998</v>
      </c>
      <c r="K105" s="161">
        <f t="shared" si="26"/>
        <v>2.2999999999999998</v>
      </c>
      <c r="L105" s="161">
        <f t="shared" si="26"/>
        <v>2.2999999999999998</v>
      </c>
    </row>
    <row r="106" spans="1:15">
      <c r="A106" s="68" t="s">
        <v>63</v>
      </c>
      <c r="B106" s="65">
        <v>918</v>
      </c>
      <c r="C106" s="83">
        <v>13</v>
      </c>
      <c r="D106" s="83" t="s">
        <v>17</v>
      </c>
      <c r="E106" s="84"/>
      <c r="F106" s="83"/>
      <c r="G106" s="83"/>
      <c r="H106" s="83"/>
      <c r="I106" s="163"/>
      <c r="J106" s="161">
        <f t="shared" si="26"/>
        <v>2.2999999999999998</v>
      </c>
      <c r="K106" s="161">
        <f t="shared" si="26"/>
        <v>2.2999999999999998</v>
      </c>
      <c r="L106" s="161">
        <f t="shared" si="26"/>
        <v>2.2999999999999998</v>
      </c>
    </row>
    <row r="107" spans="1:15" ht="31.5">
      <c r="A107" s="104" t="s">
        <v>142</v>
      </c>
      <c r="B107" s="65">
        <v>918</v>
      </c>
      <c r="C107" s="7" t="s">
        <v>32</v>
      </c>
      <c r="D107" s="7" t="s">
        <v>17</v>
      </c>
      <c r="E107" s="6">
        <v>89</v>
      </c>
      <c r="F107" s="6"/>
      <c r="G107" s="7"/>
      <c r="H107" s="7"/>
      <c r="I107" s="98"/>
      <c r="J107" s="72">
        <f t="shared" si="26"/>
        <v>2.2999999999999998</v>
      </c>
      <c r="K107" s="72">
        <f t="shared" si="26"/>
        <v>2.2999999999999998</v>
      </c>
      <c r="L107" s="72">
        <f t="shared" si="26"/>
        <v>2.2999999999999998</v>
      </c>
    </row>
    <row r="108" spans="1:15" ht="47.25">
      <c r="A108" s="105" t="s">
        <v>143</v>
      </c>
      <c r="B108" s="65">
        <v>918</v>
      </c>
      <c r="C108" s="7" t="s">
        <v>32</v>
      </c>
      <c r="D108" s="7" t="s">
        <v>17</v>
      </c>
      <c r="E108" s="6">
        <v>89</v>
      </c>
      <c r="F108" s="6">
        <v>1</v>
      </c>
      <c r="G108" s="7"/>
      <c r="H108" s="7"/>
      <c r="I108" s="98"/>
      <c r="J108" s="72">
        <f t="shared" si="26"/>
        <v>2.2999999999999998</v>
      </c>
      <c r="K108" s="72">
        <f t="shared" si="26"/>
        <v>2.2999999999999998</v>
      </c>
      <c r="L108" s="72">
        <f t="shared" si="26"/>
        <v>2.2999999999999998</v>
      </c>
    </row>
    <row r="109" spans="1:15">
      <c r="A109" s="73" t="s">
        <v>64</v>
      </c>
      <c r="B109" s="65">
        <v>918</v>
      </c>
      <c r="C109" s="7">
        <v>13</v>
      </c>
      <c r="D109" s="7" t="s">
        <v>17</v>
      </c>
      <c r="E109" s="85">
        <v>89</v>
      </c>
      <c r="F109" s="7">
        <v>1</v>
      </c>
      <c r="G109" s="7" t="s">
        <v>37</v>
      </c>
      <c r="H109" s="7">
        <v>41240</v>
      </c>
      <c r="I109" s="98"/>
      <c r="J109" s="77">
        <f t="shared" si="26"/>
        <v>2.2999999999999998</v>
      </c>
      <c r="K109" s="77">
        <f t="shared" si="26"/>
        <v>2.2999999999999998</v>
      </c>
      <c r="L109" s="77">
        <f t="shared" si="26"/>
        <v>2.2999999999999998</v>
      </c>
    </row>
    <row r="110" spans="1:15">
      <c r="A110" s="73" t="s">
        <v>99</v>
      </c>
      <c r="B110" s="65">
        <v>918</v>
      </c>
      <c r="C110" s="7">
        <v>13</v>
      </c>
      <c r="D110" s="7" t="s">
        <v>17</v>
      </c>
      <c r="E110" s="85">
        <v>89</v>
      </c>
      <c r="F110" s="7">
        <v>1</v>
      </c>
      <c r="G110" s="7" t="s">
        <v>37</v>
      </c>
      <c r="H110" s="7" t="s">
        <v>69</v>
      </c>
      <c r="I110" s="98" t="s">
        <v>100</v>
      </c>
      <c r="J110" s="77">
        <f t="shared" si="26"/>
        <v>2.2999999999999998</v>
      </c>
      <c r="K110" s="77">
        <f t="shared" si="26"/>
        <v>2.2999999999999998</v>
      </c>
      <c r="L110" s="77">
        <f t="shared" si="26"/>
        <v>2.2999999999999998</v>
      </c>
    </row>
    <row r="111" spans="1:15">
      <c r="A111" s="78" t="s">
        <v>65</v>
      </c>
      <c r="B111" s="65">
        <v>918</v>
      </c>
      <c r="C111" s="7">
        <v>13</v>
      </c>
      <c r="D111" s="7" t="s">
        <v>17</v>
      </c>
      <c r="E111" s="85">
        <v>89</v>
      </c>
      <c r="F111" s="7">
        <v>1</v>
      </c>
      <c r="G111" s="7" t="s">
        <v>37</v>
      </c>
      <c r="H111" s="7">
        <v>41240</v>
      </c>
      <c r="I111" s="98">
        <v>730</v>
      </c>
      <c r="J111" s="77">
        <v>2.2999999999999998</v>
      </c>
      <c r="K111" s="77">
        <v>2.2999999999999998</v>
      </c>
      <c r="L111" s="77">
        <v>2.2999999999999998</v>
      </c>
    </row>
    <row r="112" spans="1:15" s="54" customFormat="1">
      <c r="A112" s="164" t="s">
        <v>227</v>
      </c>
      <c r="B112" s="65">
        <v>918</v>
      </c>
      <c r="C112" s="83" t="s">
        <v>166</v>
      </c>
      <c r="D112" s="83"/>
      <c r="E112" s="84"/>
      <c r="F112" s="83"/>
      <c r="G112" s="83"/>
      <c r="H112" s="83"/>
      <c r="I112" s="163"/>
      <c r="J112" s="88"/>
      <c r="K112" s="88">
        <f t="shared" ref="K112:L115" si="27">K113</f>
        <v>28.12</v>
      </c>
      <c r="L112" s="88">
        <f t="shared" si="27"/>
        <v>59.66</v>
      </c>
      <c r="M112" s="201"/>
      <c r="N112" s="206"/>
      <c r="O112" s="206"/>
    </row>
    <row r="113" spans="1:15" s="54" customFormat="1">
      <c r="A113" s="78" t="s">
        <v>227</v>
      </c>
      <c r="B113" s="65">
        <v>918</v>
      </c>
      <c r="C113" s="7" t="s">
        <v>166</v>
      </c>
      <c r="D113" s="7">
        <v>99</v>
      </c>
      <c r="E113" s="85"/>
      <c r="F113" s="7"/>
      <c r="G113" s="7"/>
      <c r="H113" s="7"/>
      <c r="I113" s="98"/>
      <c r="J113" s="35"/>
      <c r="K113" s="35">
        <f t="shared" si="27"/>
        <v>28.12</v>
      </c>
      <c r="L113" s="35">
        <f t="shared" si="27"/>
        <v>59.66</v>
      </c>
      <c r="M113" s="201"/>
      <c r="N113" s="206"/>
      <c r="O113" s="206"/>
    </row>
    <row r="114" spans="1:15" s="54" customFormat="1" ht="31.5">
      <c r="A114" s="70" t="s">
        <v>142</v>
      </c>
      <c r="B114" s="65">
        <v>918</v>
      </c>
      <c r="C114" s="7" t="s">
        <v>166</v>
      </c>
      <c r="D114" s="7">
        <v>99</v>
      </c>
      <c r="E114" s="7" t="s">
        <v>49</v>
      </c>
      <c r="F114" s="7" t="s">
        <v>35</v>
      </c>
      <c r="G114" s="7"/>
      <c r="H114" s="7"/>
      <c r="I114" s="98"/>
      <c r="J114" s="35"/>
      <c r="K114" s="35">
        <f t="shared" si="27"/>
        <v>28.12</v>
      </c>
      <c r="L114" s="35">
        <f t="shared" si="27"/>
        <v>59.66</v>
      </c>
      <c r="M114" s="201"/>
      <c r="N114" s="206"/>
      <c r="O114" s="206"/>
    </row>
    <row r="115" spans="1:15" s="54" customFormat="1" ht="47.25">
      <c r="A115" s="70" t="s">
        <v>143</v>
      </c>
      <c r="B115" s="65">
        <v>918</v>
      </c>
      <c r="C115" s="7" t="s">
        <v>166</v>
      </c>
      <c r="D115" s="7">
        <v>99</v>
      </c>
      <c r="E115" s="7" t="s">
        <v>49</v>
      </c>
      <c r="F115" s="7" t="s">
        <v>24</v>
      </c>
      <c r="G115" s="7"/>
      <c r="H115" s="7"/>
      <c r="I115" s="98"/>
      <c r="J115" s="35"/>
      <c r="K115" s="35">
        <f t="shared" si="27"/>
        <v>28.12</v>
      </c>
      <c r="L115" s="35">
        <f t="shared" si="27"/>
        <v>59.66</v>
      </c>
      <c r="M115" s="201"/>
      <c r="N115" s="206"/>
      <c r="O115" s="206"/>
    </row>
    <row r="116" spans="1:15" s="54" customFormat="1">
      <c r="A116" s="78" t="s">
        <v>227</v>
      </c>
      <c r="B116" s="65">
        <v>918</v>
      </c>
      <c r="C116" s="7" t="s">
        <v>166</v>
      </c>
      <c r="D116" s="7">
        <v>99</v>
      </c>
      <c r="E116" s="7" t="s">
        <v>49</v>
      </c>
      <c r="F116" s="7" t="s">
        <v>24</v>
      </c>
      <c r="G116" s="7" t="s">
        <v>37</v>
      </c>
      <c r="H116" s="7" t="s">
        <v>167</v>
      </c>
      <c r="I116" s="7"/>
      <c r="J116" s="34"/>
      <c r="K116" s="143">
        <f>K118</f>
        <v>28.12</v>
      </c>
      <c r="L116" s="143">
        <f>L118</f>
        <v>59.66</v>
      </c>
      <c r="M116" s="201"/>
      <c r="N116" s="206"/>
      <c r="O116" s="206"/>
    </row>
    <row r="117" spans="1:15" s="54" customFormat="1">
      <c r="A117" s="78" t="s">
        <v>114</v>
      </c>
      <c r="B117" s="65">
        <v>918</v>
      </c>
      <c r="C117" s="7" t="s">
        <v>166</v>
      </c>
      <c r="D117" s="7">
        <v>99</v>
      </c>
      <c r="E117" s="7" t="s">
        <v>49</v>
      </c>
      <c r="F117" s="7" t="s">
        <v>24</v>
      </c>
      <c r="G117" s="7" t="s">
        <v>37</v>
      </c>
      <c r="H117" s="7" t="s">
        <v>167</v>
      </c>
      <c r="I117" s="7" t="s">
        <v>115</v>
      </c>
      <c r="J117" s="34"/>
      <c r="K117" s="143">
        <f>K118</f>
        <v>28.12</v>
      </c>
      <c r="L117" s="143">
        <f>L118</f>
        <v>59.66</v>
      </c>
      <c r="M117" s="201"/>
      <c r="N117" s="206"/>
      <c r="O117" s="206"/>
    </row>
    <row r="118" spans="1:15" s="54" customFormat="1">
      <c r="A118" s="78" t="s">
        <v>48</v>
      </c>
      <c r="B118" s="65">
        <v>918</v>
      </c>
      <c r="C118" s="7" t="s">
        <v>166</v>
      </c>
      <c r="D118" s="7" t="s">
        <v>166</v>
      </c>
      <c r="E118" s="7" t="s">
        <v>49</v>
      </c>
      <c r="F118" s="7" t="s">
        <v>24</v>
      </c>
      <c r="G118" s="7" t="s">
        <v>37</v>
      </c>
      <c r="H118" s="7" t="s">
        <v>167</v>
      </c>
      <c r="I118" s="7" t="s">
        <v>50</v>
      </c>
      <c r="J118" s="34"/>
      <c r="K118" s="143">
        <v>28.12</v>
      </c>
      <c r="L118" s="143">
        <v>59.66</v>
      </c>
      <c r="M118" s="201"/>
      <c r="N118" s="206"/>
      <c r="O118" s="206"/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89:F90">
    <cfRule type="expression" dxfId="69" priority="66" stopIfTrue="1">
      <formula>$C89=""</formula>
    </cfRule>
    <cfRule type="expression" dxfId="68" priority="67" stopIfTrue="1">
      <formula>$D89&lt;&gt;""</formula>
    </cfRule>
  </conditionalFormatting>
  <conditionalFormatting sqref="G89:G91">
    <cfRule type="expression" dxfId="67" priority="64" stopIfTrue="1">
      <formula>$C89=""</formula>
    </cfRule>
    <cfRule type="expression" dxfId="66" priority="65" stopIfTrue="1">
      <formula>$D89&lt;&gt;""</formula>
    </cfRule>
  </conditionalFormatting>
  <conditionalFormatting sqref="A92 A95">
    <cfRule type="expression" dxfId="65" priority="61" stopIfTrue="1">
      <formula>$F92=""</formula>
    </cfRule>
    <cfRule type="expression" dxfId="64" priority="63" stopIfTrue="1">
      <formula>AND($G92="",$F92&lt;&gt;"")</formula>
    </cfRule>
  </conditionalFormatting>
  <conditionalFormatting sqref="A95">
    <cfRule type="expression" dxfId="63" priority="45" stopIfTrue="1">
      <formula>$F95=""</formula>
    </cfRule>
    <cfRule type="expression" dxfId="62" priority="47" stopIfTrue="1">
      <formula>AND($G95="",$F95&lt;&gt;"")</formula>
    </cfRule>
  </conditionalFormatting>
  <conditionalFormatting sqref="F89:F90">
    <cfRule type="expression" dxfId="61" priority="43" stopIfTrue="1">
      <formula>$C89=""</formula>
    </cfRule>
    <cfRule type="expression" dxfId="60" priority="44" stopIfTrue="1">
      <formula>$D89&lt;&gt;""</formula>
    </cfRule>
  </conditionalFormatting>
  <conditionalFormatting sqref="G89:G91">
    <cfRule type="expression" dxfId="59" priority="41" stopIfTrue="1">
      <formula>$C89=""</formula>
    </cfRule>
    <cfRule type="expression" dxfId="58" priority="42" stopIfTrue="1">
      <formula>$D89&lt;&gt;""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17"/>
  <sheetViews>
    <sheetView view="pageBreakPreview" zoomScaleNormal="75" zoomScaleSheetLayoutView="100" workbookViewId="0">
      <selection activeCell="A112" sqref="A112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0"/>
      <c r="D1" s="210"/>
      <c r="E1" s="210"/>
      <c r="G1" s="17"/>
      <c r="H1" s="17"/>
      <c r="I1" s="210" t="s">
        <v>236</v>
      </c>
      <c r="J1" s="210"/>
      <c r="K1" s="210"/>
      <c r="L1" s="17"/>
      <c r="M1" s="17"/>
    </row>
    <row r="2" spans="1:13" ht="78.75" customHeight="1">
      <c r="A2" s="219" t="s">
        <v>237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192</v>
      </c>
    </row>
    <row r="4" spans="1:13" ht="16.5" customHeight="1">
      <c r="A4" s="220" t="s">
        <v>13</v>
      </c>
      <c r="B4" s="220" t="s">
        <v>14</v>
      </c>
      <c r="C4" s="220" t="s">
        <v>188</v>
      </c>
      <c r="D4" s="220" t="s">
        <v>189</v>
      </c>
      <c r="E4" s="220"/>
      <c r="F4" s="220"/>
      <c r="G4" s="220"/>
      <c r="H4" s="220" t="s">
        <v>190</v>
      </c>
      <c r="I4" s="220" t="s">
        <v>66</v>
      </c>
      <c r="J4" s="220"/>
      <c r="K4" s="220"/>
    </row>
    <row r="5" spans="1:13" ht="21.75" customHeight="1">
      <c r="A5" s="218" t="s">
        <v>191</v>
      </c>
      <c r="B5" s="218" t="s">
        <v>191</v>
      </c>
      <c r="C5" s="218" t="s">
        <v>191</v>
      </c>
      <c r="D5" s="218" t="s">
        <v>191</v>
      </c>
      <c r="E5" s="218"/>
      <c r="F5" s="218"/>
      <c r="G5" s="218"/>
      <c r="H5" s="218" t="s">
        <v>191</v>
      </c>
      <c r="I5" s="208" t="s">
        <v>186</v>
      </c>
      <c r="J5" s="208" t="s">
        <v>197</v>
      </c>
      <c r="K5" s="208" t="s">
        <v>229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I8+I56+I71+I81+I97+I104+I65</f>
        <v>2354.4200000000005</v>
      </c>
      <c r="J7" s="63">
        <f>J8+J56+J71+J81+J97+J104+J115+J65</f>
        <v>1683.1999999999998</v>
      </c>
      <c r="K7" s="63">
        <f>K8+K56+K71+K81+K97+K104+K115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1462.42</v>
      </c>
      <c r="J8" s="161">
        <f>J9+J18+J37+J43</f>
        <v>799.4</v>
      </c>
      <c r="K8" s="161">
        <f>K9+K18+K37+K43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482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482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482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382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382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382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202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203</v>
      </c>
      <c r="H15" s="174"/>
      <c r="I15" s="72">
        <f>I16</f>
        <v>100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203</v>
      </c>
      <c r="H16" s="174" t="s">
        <v>112</v>
      </c>
      <c r="I16" s="72">
        <f>I17</f>
        <v>100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203</v>
      </c>
      <c r="H17" s="174" t="s">
        <v>113</v>
      </c>
      <c r="I17" s="72">
        <f>'Прил 2'!J18</f>
        <v>100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971.92</v>
      </c>
      <c r="J18" s="161">
        <f>J19+J32</f>
        <v>570.29999999999995</v>
      </c>
      <c r="K18" s="161">
        <f>K19+K32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971.52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971.52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509.5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509.5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509.5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360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300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300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202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203</v>
      </c>
      <c r="H29" s="177"/>
      <c r="I29" s="77">
        <f>I30</f>
        <v>102.02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203</v>
      </c>
      <c r="H30" s="177" t="s">
        <v>112</v>
      </c>
      <c r="I30" s="77">
        <f>I31</f>
        <v>102.02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203</v>
      </c>
      <c r="H31" s="177" t="s">
        <v>113</v>
      </c>
      <c r="I31" s="77">
        <f>'Прил 2'!J32</f>
        <v>102.02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142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0.4</v>
      </c>
      <c r="J32" s="77">
        <f t="shared" ref="J32:K35" si="6">J33</f>
        <v>0.4</v>
      </c>
      <c r="K32" s="77">
        <f t="shared" si="6"/>
        <v>0.5</v>
      </c>
      <c r="L32" s="76"/>
    </row>
    <row r="33" spans="1:12" s="81" customFormat="1" ht="47.25">
      <c r="A33" s="70" t="s">
        <v>143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0.4</v>
      </c>
      <c r="J33" s="33">
        <f t="shared" si="6"/>
        <v>0.4</v>
      </c>
      <c r="K33" s="33">
        <f t="shared" si="6"/>
        <v>0.5</v>
      </c>
      <c r="L33" s="76"/>
    </row>
    <row r="34" spans="1:12" ht="85.9" customHeight="1">
      <c r="A34" s="82" t="s">
        <v>144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44</v>
      </c>
      <c r="H34" s="80"/>
      <c r="I34" s="33">
        <f>I35</f>
        <v>0.4</v>
      </c>
      <c r="J34" s="33">
        <f t="shared" si="6"/>
        <v>0.4</v>
      </c>
      <c r="K34" s="33">
        <f t="shared" si="6"/>
        <v>0.5</v>
      </c>
    </row>
    <row r="35" spans="1:12" ht="31.5">
      <c r="A35" s="73" t="s">
        <v>106</v>
      </c>
      <c r="B35" s="6" t="s">
        <v>17</v>
      </c>
      <c r="C35" s="6" t="s">
        <v>18</v>
      </c>
      <c r="D35" s="71" t="s">
        <v>49</v>
      </c>
      <c r="E35" s="6" t="s">
        <v>24</v>
      </c>
      <c r="F35" s="7" t="s">
        <v>37</v>
      </c>
      <c r="G35" s="7" t="s">
        <v>44</v>
      </c>
      <c r="H35" s="80" t="s">
        <v>108</v>
      </c>
      <c r="I35" s="33">
        <f>I36</f>
        <v>0.4</v>
      </c>
      <c r="J35" s="33">
        <f t="shared" si="6"/>
        <v>0.4</v>
      </c>
      <c r="K35" s="33">
        <f t="shared" si="6"/>
        <v>0.5</v>
      </c>
    </row>
    <row r="36" spans="1:12" ht="31.5">
      <c r="A36" s="73" t="s">
        <v>107</v>
      </c>
      <c r="B36" s="6" t="s">
        <v>17</v>
      </c>
      <c r="C36" s="6" t="s">
        <v>18</v>
      </c>
      <c r="D36" s="71" t="s">
        <v>49</v>
      </c>
      <c r="E36" s="7" t="s">
        <v>24</v>
      </c>
      <c r="F36" s="7" t="s">
        <v>37</v>
      </c>
      <c r="G36" s="7" t="s">
        <v>44</v>
      </c>
      <c r="H36" s="80" t="s">
        <v>109</v>
      </c>
      <c r="I36" s="33">
        <f>'Прил 2'!J37</f>
        <v>0.4</v>
      </c>
      <c r="J36" s="33">
        <f>'Прил 2'!K37</f>
        <v>0.4</v>
      </c>
      <c r="K36" s="33">
        <f>'Прил 2'!L37</f>
        <v>0.5</v>
      </c>
    </row>
    <row r="37" spans="1:12">
      <c r="A37" s="68" t="s">
        <v>45</v>
      </c>
      <c r="B37" s="83" t="s">
        <v>17</v>
      </c>
      <c r="C37" s="83" t="s">
        <v>46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142</v>
      </c>
      <c r="B38" s="7" t="s">
        <v>17</v>
      </c>
      <c r="C38" s="7" t="s">
        <v>46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143</v>
      </c>
      <c r="B39" s="7" t="s">
        <v>17</v>
      </c>
      <c r="C39" s="7" t="s">
        <v>46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116</v>
      </c>
      <c r="B40" s="7" t="s">
        <v>17</v>
      </c>
      <c r="C40" s="7" t="s">
        <v>46</v>
      </c>
      <c r="D40" s="71">
        <v>89</v>
      </c>
      <c r="E40" s="7" t="s">
        <v>24</v>
      </c>
      <c r="F40" s="7" t="s">
        <v>37</v>
      </c>
      <c r="G40" s="7" t="s">
        <v>47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114</v>
      </c>
      <c r="B41" s="7" t="s">
        <v>17</v>
      </c>
      <c r="C41" s="7" t="s">
        <v>46</v>
      </c>
      <c r="D41" s="71">
        <v>89</v>
      </c>
      <c r="E41" s="7" t="s">
        <v>24</v>
      </c>
      <c r="F41" s="7" t="s">
        <v>37</v>
      </c>
      <c r="G41" s="7" t="s">
        <v>47</v>
      </c>
      <c r="H41" s="85" t="s">
        <v>115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48</v>
      </c>
      <c r="B42" s="7" t="s">
        <v>17</v>
      </c>
      <c r="C42" s="7" t="s">
        <v>46</v>
      </c>
      <c r="D42" s="7" t="s">
        <v>49</v>
      </c>
      <c r="E42" s="7" t="s">
        <v>24</v>
      </c>
      <c r="F42" s="7" t="s">
        <v>37</v>
      </c>
      <c r="G42" s="7" t="s">
        <v>47</v>
      </c>
      <c r="H42" s="85" t="s">
        <v>50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215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</f>
        <v>3.5</v>
      </c>
      <c r="J43" s="166">
        <f t="shared" ref="J43:K43" si="8">J44+J52+J48</f>
        <v>3</v>
      </c>
      <c r="K43" s="166">
        <f t="shared" si="8"/>
        <v>0</v>
      </c>
      <c r="L43" s="59"/>
    </row>
    <row r="44" spans="1:12" s="36" customFormat="1" ht="31.5">
      <c r="A44" s="73" t="s">
        <v>211</v>
      </c>
      <c r="B44" s="6" t="s">
        <v>17</v>
      </c>
      <c r="C44" s="6" t="s">
        <v>32</v>
      </c>
      <c r="D44" s="6" t="s">
        <v>212</v>
      </c>
      <c r="E44" s="6"/>
      <c r="F44" s="6"/>
      <c r="G44" s="6"/>
      <c r="H44" s="6"/>
      <c r="I44" s="33">
        <f>I45</f>
        <v>1</v>
      </c>
      <c r="J44" s="33">
        <f t="shared" ref="J44:K46" si="9">J45</f>
        <v>1</v>
      </c>
      <c r="K44" s="33">
        <f t="shared" si="9"/>
        <v>0</v>
      </c>
      <c r="L44" s="59"/>
    </row>
    <row r="45" spans="1:12" s="36" customFormat="1">
      <c r="A45" s="73" t="s">
        <v>213</v>
      </c>
      <c r="B45" s="6" t="s">
        <v>17</v>
      </c>
      <c r="C45" s="6" t="s">
        <v>32</v>
      </c>
      <c r="D45" s="6" t="s">
        <v>212</v>
      </c>
      <c r="E45" s="6" t="s">
        <v>35</v>
      </c>
      <c r="F45" s="6" t="s">
        <v>37</v>
      </c>
      <c r="G45" s="6" t="s">
        <v>214</v>
      </c>
      <c r="H45" s="6"/>
      <c r="I45" s="33">
        <f>I46</f>
        <v>1</v>
      </c>
      <c r="J45" s="33">
        <f t="shared" si="9"/>
        <v>1</v>
      </c>
      <c r="K45" s="33">
        <f t="shared" si="9"/>
        <v>0</v>
      </c>
      <c r="L45" s="59"/>
    </row>
    <row r="46" spans="1:12" s="36" customFormat="1" ht="31.5">
      <c r="A46" s="73" t="s">
        <v>106</v>
      </c>
      <c r="B46" s="6" t="s">
        <v>17</v>
      </c>
      <c r="C46" s="6" t="s">
        <v>32</v>
      </c>
      <c r="D46" s="6" t="s">
        <v>212</v>
      </c>
      <c r="E46" s="6" t="s">
        <v>35</v>
      </c>
      <c r="F46" s="6" t="s">
        <v>37</v>
      </c>
      <c r="G46" s="6" t="s">
        <v>214</v>
      </c>
      <c r="H46" s="6" t="s">
        <v>108</v>
      </c>
      <c r="I46" s="33">
        <f>I47</f>
        <v>1</v>
      </c>
      <c r="J46" s="33">
        <f t="shared" si="9"/>
        <v>1</v>
      </c>
      <c r="K46" s="33">
        <f t="shared" si="9"/>
        <v>0</v>
      </c>
      <c r="L46" s="59"/>
    </row>
    <row r="47" spans="1:12" s="36" customFormat="1" ht="31.5">
      <c r="A47" s="73" t="s">
        <v>107</v>
      </c>
      <c r="B47" s="6" t="s">
        <v>17</v>
      </c>
      <c r="C47" s="6" t="s">
        <v>32</v>
      </c>
      <c r="D47" s="6" t="s">
        <v>212</v>
      </c>
      <c r="E47" s="6" t="s">
        <v>35</v>
      </c>
      <c r="F47" s="6" t="s">
        <v>37</v>
      </c>
      <c r="G47" s="6" t="s">
        <v>214</v>
      </c>
      <c r="H47" s="6" t="s">
        <v>109</v>
      </c>
      <c r="I47" s="33">
        <f>'Прил 2'!J48</f>
        <v>1</v>
      </c>
      <c r="J47" s="33">
        <f>'Прил 2'!K48</f>
        <v>1</v>
      </c>
      <c r="K47" s="33">
        <f>'Прил 2'!L48</f>
        <v>0</v>
      </c>
      <c r="L47" s="59"/>
    </row>
    <row r="48" spans="1:12" s="36" customFormat="1" ht="47.25">
      <c r="A48" s="73" t="s">
        <v>224</v>
      </c>
      <c r="B48" s="7" t="s">
        <v>17</v>
      </c>
      <c r="C48" s="7" t="s">
        <v>32</v>
      </c>
      <c r="D48" s="85" t="s">
        <v>46</v>
      </c>
      <c r="E48" s="7"/>
      <c r="F48" s="7"/>
      <c r="G48" s="7"/>
      <c r="H48" s="98"/>
      <c r="I48" s="33">
        <f>I49</f>
        <v>2</v>
      </c>
      <c r="J48" s="33">
        <f t="shared" ref="J48:K50" si="10">J49</f>
        <v>2</v>
      </c>
      <c r="K48" s="33">
        <f t="shared" si="10"/>
        <v>0</v>
      </c>
      <c r="L48" s="59"/>
    </row>
    <row r="49" spans="1:12" s="36" customFormat="1">
      <c r="A49" s="73" t="s">
        <v>222</v>
      </c>
      <c r="B49" s="7" t="s">
        <v>17</v>
      </c>
      <c r="C49" s="7" t="s">
        <v>32</v>
      </c>
      <c r="D49" s="85" t="s">
        <v>46</v>
      </c>
      <c r="E49" s="7" t="s">
        <v>35</v>
      </c>
      <c r="F49" s="7" t="s">
        <v>37</v>
      </c>
      <c r="G49" s="7" t="s">
        <v>223</v>
      </c>
      <c r="H49" s="98"/>
      <c r="I49" s="33">
        <f>I50</f>
        <v>2</v>
      </c>
      <c r="J49" s="33">
        <f t="shared" si="10"/>
        <v>2</v>
      </c>
      <c r="K49" s="33">
        <f t="shared" si="10"/>
        <v>0</v>
      </c>
      <c r="L49" s="59"/>
    </row>
    <row r="50" spans="1:12" s="36" customFormat="1" ht="31.5">
      <c r="A50" s="73" t="s">
        <v>106</v>
      </c>
      <c r="B50" s="7" t="s">
        <v>17</v>
      </c>
      <c r="C50" s="7" t="s">
        <v>32</v>
      </c>
      <c r="D50" s="85" t="s">
        <v>46</v>
      </c>
      <c r="E50" s="7" t="s">
        <v>35</v>
      </c>
      <c r="F50" s="7" t="s">
        <v>37</v>
      </c>
      <c r="G50" s="7" t="s">
        <v>223</v>
      </c>
      <c r="H50" s="98" t="s">
        <v>108</v>
      </c>
      <c r="I50" s="33">
        <f>I51</f>
        <v>2</v>
      </c>
      <c r="J50" s="33">
        <f t="shared" si="10"/>
        <v>2</v>
      </c>
      <c r="K50" s="33">
        <f t="shared" si="10"/>
        <v>0</v>
      </c>
      <c r="L50" s="59"/>
    </row>
    <row r="51" spans="1:12" s="36" customFormat="1" ht="31.5">
      <c r="A51" s="73" t="s">
        <v>107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223</v>
      </c>
      <c r="H51" s="98" t="s">
        <v>109</v>
      </c>
      <c r="I51" s="33">
        <f>'Прил 2'!J52</f>
        <v>2</v>
      </c>
      <c r="J51" s="33">
        <f>'Прил 2'!K52</f>
        <v>2</v>
      </c>
      <c r="K51" s="33">
        <f>'Прил 2'!L52</f>
        <v>0</v>
      </c>
      <c r="L51" s="59"/>
    </row>
    <row r="52" spans="1:12" s="36" customFormat="1" ht="31.5">
      <c r="A52" s="73" t="s">
        <v>216</v>
      </c>
      <c r="B52" s="6" t="s">
        <v>17</v>
      </c>
      <c r="C52" s="6" t="s">
        <v>32</v>
      </c>
      <c r="D52" s="85" t="s">
        <v>217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>
      <c r="A53" s="73" t="s">
        <v>218</v>
      </c>
      <c r="B53" s="6" t="s">
        <v>17</v>
      </c>
      <c r="C53" s="6" t="s">
        <v>32</v>
      </c>
      <c r="D53" s="85" t="s">
        <v>217</v>
      </c>
      <c r="E53" s="7" t="s">
        <v>35</v>
      </c>
      <c r="F53" s="7" t="s">
        <v>35</v>
      </c>
      <c r="G53" s="7" t="s">
        <v>219</v>
      </c>
      <c r="H53" s="98"/>
      <c r="I53" s="33">
        <f>I54</f>
        <v>0.5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>
      <c r="A54" s="73" t="s">
        <v>106</v>
      </c>
      <c r="B54" s="6" t="s">
        <v>17</v>
      </c>
      <c r="C54" s="6" t="s">
        <v>32</v>
      </c>
      <c r="D54" s="6" t="s">
        <v>217</v>
      </c>
      <c r="E54" s="6" t="s">
        <v>35</v>
      </c>
      <c r="F54" s="6" t="s">
        <v>37</v>
      </c>
      <c r="G54" s="6" t="s">
        <v>219</v>
      </c>
      <c r="H54" s="6" t="s">
        <v>108</v>
      </c>
      <c r="I54" s="33">
        <f>I55</f>
        <v>0.5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>
      <c r="A55" s="73" t="s">
        <v>107</v>
      </c>
      <c r="B55" s="6" t="s">
        <v>17</v>
      </c>
      <c r="C55" s="6" t="s">
        <v>32</v>
      </c>
      <c r="D55" s="6" t="s">
        <v>217</v>
      </c>
      <c r="E55" s="6" t="s">
        <v>35</v>
      </c>
      <c r="F55" s="6" t="s">
        <v>37</v>
      </c>
      <c r="G55" s="6" t="s">
        <v>219</v>
      </c>
      <c r="H55" s="6" t="s">
        <v>109</v>
      </c>
      <c r="I55" s="33">
        <f>'Прил 2'!J56</f>
        <v>0.5</v>
      </c>
      <c r="J55" s="33">
        <f>'Прил 2'!K56</f>
        <v>0</v>
      </c>
      <c r="K55" s="33">
        <f>'Прил 2'!L56</f>
        <v>0</v>
      </c>
      <c r="L55" s="59"/>
    </row>
    <row r="56" spans="1:12" ht="22.5" customHeight="1">
      <c r="A56" s="68" t="s">
        <v>51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131.9</v>
      </c>
      <c r="J56" s="88">
        <f t="shared" ref="J56:K59" si="12">J57</f>
        <v>145.69999999999999</v>
      </c>
      <c r="K56" s="88">
        <f t="shared" si="12"/>
        <v>159.80000000000001</v>
      </c>
    </row>
    <row r="57" spans="1:12" ht="18" customHeight="1">
      <c r="A57" s="75" t="s">
        <v>52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131.9</v>
      </c>
      <c r="J57" s="88">
        <f t="shared" si="12"/>
        <v>145.69999999999999</v>
      </c>
      <c r="K57" s="88">
        <f t="shared" si="12"/>
        <v>159.80000000000001</v>
      </c>
    </row>
    <row r="58" spans="1:12" ht="45.75" customHeight="1">
      <c r="A58" s="70" t="s">
        <v>142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131.9</v>
      </c>
      <c r="J58" s="35">
        <f t="shared" si="12"/>
        <v>145.69999999999999</v>
      </c>
      <c r="K58" s="35">
        <f t="shared" si="12"/>
        <v>159.80000000000001</v>
      </c>
      <c r="L58" s="76"/>
    </row>
    <row r="59" spans="1:12" ht="48" customHeight="1">
      <c r="A59" s="70" t="s">
        <v>143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131.9</v>
      </c>
      <c r="J59" s="35">
        <f t="shared" si="12"/>
        <v>145.69999999999999</v>
      </c>
      <c r="K59" s="35">
        <f t="shared" si="12"/>
        <v>159.80000000000001</v>
      </c>
      <c r="L59" s="76"/>
    </row>
    <row r="60" spans="1:12" ht="48" customHeight="1">
      <c r="A60" s="91" t="s">
        <v>174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131.9</v>
      </c>
      <c r="J60" s="35">
        <f>J61+J63</f>
        <v>145.69999999999999</v>
      </c>
      <c r="K60" s="35">
        <f>K61+K63</f>
        <v>159.80000000000001</v>
      </c>
    </row>
    <row r="61" spans="1:12" ht="31.5" customHeight="1">
      <c r="A61" s="74" t="s">
        <v>110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53</v>
      </c>
      <c r="H61" s="90" t="s">
        <v>112</v>
      </c>
      <c r="I61" s="35">
        <f>I62</f>
        <v>121</v>
      </c>
      <c r="J61" s="35">
        <f>J62</f>
        <v>128</v>
      </c>
      <c r="K61" s="35">
        <f>K62</f>
        <v>137</v>
      </c>
    </row>
    <row r="62" spans="1:12" ht="30" customHeight="1">
      <c r="A62" s="74" t="s">
        <v>111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53</v>
      </c>
      <c r="H62" s="90" t="s">
        <v>113</v>
      </c>
      <c r="I62" s="35">
        <f>'Прил 2'!J63</f>
        <v>121</v>
      </c>
      <c r="J62" s="35">
        <f>'Прил 2'!K63</f>
        <v>128</v>
      </c>
      <c r="K62" s="35">
        <f>'Прил 2'!L63</f>
        <v>137</v>
      </c>
    </row>
    <row r="63" spans="1:12" ht="33.75" customHeight="1">
      <c r="A63" s="73" t="s">
        <v>106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108</v>
      </c>
      <c r="I63" s="35">
        <f t="shared" ref="I63:K63" si="13">I64</f>
        <v>10.9</v>
      </c>
      <c r="J63" s="35">
        <f t="shared" si="13"/>
        <v>17.7</v>
      </c>
      <c r="K63" s="35">
        <f t="shared" si="13"/>
        <v>22.8</v>
      </c>
    </row>
    <row r="64" spans="1:12" ht="31.5" customHeight="1">
      <c r="A64" s="73" t="s">
        <v>107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109</v>
      </c>
      <c r="I64" s="35">
        <f>'Прил 2'!J65</f>
        <v>10.9</v>
      </c>
      <c r="J64" s="35">
        <f>'Прил 2'!K65</f>
        <v>17.7</v>
      </c>
      <c r="K64" s="35">
        <f>'Прил 2'!L65</f>
        <v>22.8</v>
      </c>
    </row>
    <row r="65" spans="1:12">
      <c r="A65" s="68" t="s">
        <v>204</v>
      </c>
      <c r="B65" s="165" t="s">
        <v>29</v>
      </c>
      <c r="C65" s="165"/>
      <c r="D65" s="66"/>
      <c r="E65" s="6"/>
      <c r="F65" s="6"/>
      <c r="G65" s="6"/>
      <c r="H65" s="90"/>
      <c r="I65" s="88">
        <f>I66</f>
        <v>0.5</v>
      </c>
      <c r="J65" s="88">
        <f t="shared" ref="J65:K69" si="14">J66</f>
        <v>0.5</v>
      </c>
      <c r="K65" s="88">
        <f t="shared" si="14"/>
        <v>0</v>
      </c>
    </row>
    <row r="66" spans="1:12" ht="31.5">
      <c r="A66" s="68" t="s">
        <v>205</v>
      </c>
      <c r="B66" s="165" t="s">
        <v>29</v>
      </c>
      <c r="C66" s="165" t="s">
        <v>206</v>
      </c>
      <c r="D66" s="66"/>
      <c r="E66" s="6"/>
      <c r="F66" s="6"/>
      <c r="G66" s="6"/>
      <c r="H66" s="90"/>
      <c r="I66" s="88">
        <f>I67</f>
        <v>0.5</v>
      </c>
      <c r="J66" s="88">
        <f t="shared" si="14"/>
        <v>0.5</v>
      </c>
      <c r="K66" s="88">
        <f t="shared" si="14"/>
        <v>0</v>
      </c>
    </row>
    <row r="67" spans="1:12" ht="31.5">
      <c r="A67" s="184" t="s">
        <v>207</v>
      </c>
      <c r="B67" s="185" t="s">
        <v>29</v>
      </c>
      <c r="C67" s="185" t="s">
        <v>206</v>
      </c>
      <c r="D67" s="6" t="s">
        <v>208</v>
      </c>
      <c r="E67" s="6"/>
      <c r="F67" s="6"/>
      <c r="G67" s="6"/>
      <c r="H67" s="90"/>
      <c r="I67" s="35">
        <f>I68</f>
        <v>0.5</v>
      </c>
      <c r="J67" s="35">
        <f t="shared" si="14"/>
        <v>0.5</v>
      </c>
      <c r="K67" s="35">
        <f t="shared" si="14"/>
        <v>0</v>
      </c>
    </row>
    <row r="68" spans="1:12" ht="31.5">
      <c r="A68" s="73" t="s">
        <v>209</v>
      </c>
      <c r="B68" s="79" t="s">
        <v>29</v>
      </c>
      <c r="C68" s="79" t="s">
        <v>206</v>
      </c>
      <c r="D68" s="6" t="s">
        <v>208</v>
      </c>
      <c r="E68" s="6" t="s">
        <v>35</v>
      </c>
      <c r="F68" s="6" t="s">
        <v>37</v>
      </c>
      <c r="G68" s="6" t="s">
        <v>210</v>
      </c>
      <c r="H68" s="90"/>
      <c r="I68" s="35">
        <f>I69</f>
        <v>0.5</v>
      </c>
      <c r="J68" s="35">
        <f t="shared" si="14"/>
        <v>0.5</v>
      </c>
      <c r="K68" s="35">
        <f t="shared" si="14"/>
        <v>0</v>
      </c>
    </row>
    <row r="69" spans="1:12" ht="31.5">
      <c r="A69" s="73" t="s">
        <v>106</v>
      </c>
      <c r="B69" s="79" t="s">
        <v>29</v>
      </c>
      <c r="C69" s="79" t="s">
        <v>206</v>
      </c>
      <c r="D69" s="6" t="s">
        <v>208</v>
      </c>
      <c r="E69" s="6" t="s">
        <v>35</v>
      </c>
      <c r="F69" s="6" t="s">
        <v>37</v>
      </c>
      <c r="G69" s="6" t="s">
        <v>210</v>
      </c>
      <c r="H69" s="90" t="s">
        <v>108</v>
      </c>
      <c r="I69" s="35">
        <f>I70</f>
        <v>0.5</v>
      </c>
      <c r="J69" s="35">
        <f t="shared" si="14"/>
        <v>0.5</v>
      </c>
      <c r="K69" s="35">
        <f t="shared" si="14"/>
        <v>0</v>
      </c>
    </row>
    <row r="70" spans="1:12" ht="31.5">
      <c r="A70" s="73" t="s">
        <v>107</v>
      </c>
      <c r="B70" s="79" t="s">
        <v>29</v>
      </c>
      <c r="C70" s="79" t="s">
        <v>206</v>
      </c>
      <c r="D70" s="6" t="s">
        <v>208</v>
      </c>
      <c r="E70" s="6" t="s">
        <v>35</v>
      </c>
      <c r="F70" s="6" t="s">
        <v>37</v>
      </c>
      <c r="G70" s="6" t="s">
        <v>210</v>
      </c>
      <c r="H70" s="90" t="s">
        <v>109</v>
      </c>
      <c r="I70" s="35">
        <f>'Прил 2'!J71</f>
        <v>0.5</v>
      </c>
      <c r="J70" s="35">
        <f>'Прил 2'!K71</f>
        <v>0.5</v>
      </c>
      <c r="K70" s="35">
        <f>'Прил 2'!L71</f>
        <v>0</v>
      </c>
    </row>
    <row r="71" spans="1:12">
      <c r="A71" s="75" t="s">
        <v>54</v>
      </c>
      <c r="B71" s="165" t="s">
        <v>18</v>
      </c>
      <c r="C71" s="165"/>
      <c r="D71" s="66"/>
      <c r="E71" s="66"/>
      <c r="F71" s="66"/>
      <c r="G71" s="66"/>
      <c r="H71" s="66"/>
      <c r="I71" s="88">
        <f t="shared" ref="I71:K75" si="15">I72</f>
        <v>452.5</v>
      </c>
      <c r="J71" s="88">
        <f t="shared" si="15"/>
        <v>476.5</v>
      </c>
      <c r="K71" s="88">
        <f t="shared" si="15"/>
        <v>490.8</v>
      </c>
    </row>
    <row r="72" spans="1:12">
      <c r="A72" s="75" t="s">
        <v>55</v>
      </c>
      <c r="B72" s="66" t="s">
        <v>18</v>
      </c>
      <c r="C72" s="66" t="s">
        <v>30</v>
      </c>
      <c r="D72" s="167"/>
      <c r="E72" s="167"/>
      <c r="F72" s="167"/>
      <c r="G72" s="167"/>
      <c r="H72" s="66"/>
      <c r="I72" s="88">
        <f>I73+I77</f>
        <v>452.5</v>
      </c>
      <c r="J72" s="88">
        <f t="shared" ref="J72:K72" si="16">J73+J77</f>
        <v>476.5</v>
      </c>
      <c r="K72" s="88">
        <f t="shared" si="16"/>
        <v>490.8</v>
      </c>
    </row>
    <row r="73" spans="1:12" ht="47.25">
      <c r="A73" s="104" t="s">
        <v>225</v>
      </c>
      <c r="B73" s="7" t="s">
        <v>18</v>
      </c>
      <c r="C73" s="7" t="s">
        <v>30</v>
      </c>
      <c r="D73" s="7" t="s">
        <v>32</v>
      </c>
      <c r="E73" s="7"/>
      <c r="F73" s="7"/>
      <c r="G73" s="7"/>
      <c r="H73" s="6"/>
      <c r="I73" s="35">
        <f>I74</f>
        <v>452.5</v>
      </c>
      <c r="J73" s="35">
        <f>J75</f>
        <v>476.5</v>
      </c>
      <c r="K73" s="35">
        <f>K75</f>
        <v>490.8</v>
      </c>
      <c r="L73" s="93"/>
    </row>
    <row r="74" spans="1:12" ht="180" customHeight="1">
      <c r="A74" s="209" t="s">
        <v>242</v>
      </c>
      <c r="B74" s="7" t="s">
        <v>18</v>
      </c>
      <c r="C74" s="7" t="s">
        <v>30</v>
      </c>
      <c r="D74" s="7" t="s">
        <v>32</v>
      </c>
      <c r="E74" s="7" t="s">
        <v>35</v>
      </c>
      <c r="F74" s="7" t="s">
        <v>17</v>
      </c>
      <c r="G74" s="7" t="s">
        <v>56</v>
      </c>
      <c r="H74" s="6"/>
      <c r="I74" s="35">
        <f>I75</f>
        <v>452.5</v>
      </c>
      <c r="J74" s="35">
        <f t="shared" ref="J74:K74" si="17">J75</f>
        <v>476.5</v>
      </c>
      <c r="K74" s="35">
        <f t="shared" si="17"/>
        <v>490.8</v>
      </c>
      <c r="L74" s="93"/>
    </row>
    <row r="75" spans="1:12" ht="36" customHeight="1">
      <c r="A75" s="73" t="s">
        <v>106</v>
      </c>
      <c r="B75" s="7" t="s">
        <v>18</v>
      </c>
      <c r="C75" s="7" t="s">
        <v>30</v>
      </c>
      <c r="D75" s="7" t="s">
        <v>32</v>
      </c>
      <c r="E75" s="7" t="s">
        <v>35</v>
      </c>
      <c r="F75" s="7" t="s">
        <v>17</v>
      </c>
      <c r="G75" s="7" t="s">
        <v>56</v>
      </c>
      <c r="H75" s="6" t="s">
        <v>108</v>
      </c>
      <c r="I75" s="35">
        <f t="shared" si="15"/>
        <v>452.5</v>
      </c>
      <c r="J75" s="35">
        <f t="shared" si="15"/>
        <v>476.5</v>
      </c>
      <c r="K75" s="35">
        <f t="shared" si="15"/>
        <v>490.8</v>
      </c>
      <c r="L75" s="93"/>
    </row>
    <row r="76" spans="1:12" ht="30.75" customHeight="1">
      <c r="A76" s="73" t="s">
        <v>107</v>
      </c>
      <c r="B76" s="7" t="s">
        <v>18</v>
      </c>
      <c r="C76" s="7" t="s">
        <v>30</v>
      </c>
      <c r="D76" s="7" t="s">
        <v>32</v>
      </c>
      <c r="E76" s="7" t="s">
        <v>35</v>
      </c>
      <c r="F76" s="7" t="s">
        <v>17</v>
      </c>
      <c r="G76" s="7" t="s">
        <v>56</v>
      </c>
      <c r="H76" s="6" t="s">
        <v>109</v>
      </c>
      <c r="I76" s="35">
        <f>'Прил 2'!J77</f>
        <v>452.5</v>
      </c>
      <c r="J76" s="35">
        <f>'Прил 2'!K77</f>
        <v>476.5</v>
      </c>
      <c r="K76" s="35">
        <f>'Прил 2'!L77</f>
        <v>490.8</v>
      </c>
    </row>
    <row r="77" spans="1:12" ht="78.75" hidden="1">
      <c r="A77" s="10" t="s">
        <v>226</v>
      </c>
      <c r="B77" s="6" t="s">
        <v>18</v>
      </c>
      <c r="C77" s="6" t="s">
        <v>30</v>
      </c>
      <c r="D77" s="6" t="s">
        <v>206</v>
      </c>
      <c r="E77" s="6"/>
      <c r="F77" s="6"/>
      <c r="G77" s="6"/>
      <c r="H77" s="6"/>
      <c r="I77" s="35">
        <f>I78</f>
        <v>0</v>
      </c>
      <c r="J77" s="35">
        <f t="shared" ref="J77:K79" si="18">J78</f>
        <v>0</v>
      </c>
      <c r="K77" s="35">
        <f t="shared" si="18"/>
        <v>0</v>
      </c>
    </row>
    <row r="78" spans="1:12" ht="162" hidden="1" customHeight="1">
      <c r="A78" s="209" t="s">
        <v>242</v>
      </c>
      <c r="B78" s="7" t="s">
        <v>18</v>
      </c>
      <c r="C78" s="7" t="s">
        <v>30</v>
      </c>
      <c r="D78" s="7" t="s">
        <v>206</v>
      </c>
      <c r="E78" s="7" t="s">
        <v>35</v>
      </c>
      <c r="F78" s="7" t="s">
        <v>17</v>
      </c>
      <c r="G78" s="7" t="s">
        <v>56</v>
      </c>
      <c r="H78" s="6"/>
      <c r="I78" s="35">
        <f>I79</f>
        <v>0</v>
      </c>
      <c r="J78" s="35">
        <f t="shared" si="18"/>
        <v>0</v>
      </c>
      <c r="K78" s="35">
        <f t="shared" si="18"/>
        <v>0</v>
      </c>
    </row>
    <row r="79" spans="1:12" ht="31.5" hidden="1">
      <c r="A79" s="73" t="s">
        <v>106</v>
      </c>
      <c r="B79" s="7" t="s">
        <v>18</v>
      </c>
      <c r="C79" s="7" t="s">
        <v>30</v>
      </c>
      <c r="D79" s="7" t="s">
        <v>206</v>
      </c>
      <c r="E79" s="7" t="s">
        <v>35</v>
      </c>
      <c r="F79" s="7" t="s">
        <v>17</v>
      </c>
      <c r="G79" s="7" t="s">
        <v>56</v>
      </c>
      <c r="H79" s="6" t="s">
        <v>108</v>
      </c>
      <c r="I79" s="35">
        <f>I80</f>
        <v>0</v>
      </c>
      <c r="J79" s="35">
        <f t="shared" si="18"/>
        <v>0</v>
      </c>
      <c r="K79" s="35">
        <f t="shared" si="18"/>
        <v>0</v>
      </c>
    </row>
    <row r="80" spans="1:12" ht="31.5" hidden="1">
      <c r="A80" s="73" t="s">
        <v>107</v>
      </c>
      <c r="B80" s="7" t="s">
        <v>18</v>
      </c>
      <c r="C80" s="7" t="s">
        <v>30</v>
      </c>
      <c r="D80" s="7" t="s">
        <v>206</v>
      </c>
      <c r="E80" s="7" t="s">
        <v>35</v>
      </c>
      <c r="F80" s="7" t="s">
        <v>17</v>
      </c>
      <c r="G80" s="7" t="s">
        <v>56</v>
      </c>
      <c r="H80" s="6" t="s">
        <v>109</v>
      </c>
      <c r="I80" s="35">
        <f>'Прил 2'!J81</f>
        <v>0</v>
      </c>
      <c r="J80" s="35">
        <f>'Прил 2'!K81</f>
        <v>0</v>
      </c>
      <c r="K80" s="35">
        <f>'Прил 2'!L81</f>
        <v>0</v>
      </c>
    </row>
    <row r="81" spans="1:11">
      <c r="A81" s="75" t="s">
        <v>21</v>
      </c>
      <c r="B81" s="66" t="s">
        <v>20</v>
      </c>
      <c r="C81" s="66"/>
      <c r="D81" s="66"/>
      <c r="E81" s="66"/>
      <c r="F81" s="66"/>
      <c r="G81" s="94"/>
      <c r="H81" s="94"/>
      <c r="I81" s="88">
        <f>I82+I88</f>
        <v>176</v>
      </c>
      <c r="J81" s="88">
        <f>J82+J88</f>
        <v>130</v>
      </c>
      <c r="K81" s="88">
        <f>K82+K88</f>
        <v>130</v>
      </c>
    </row>
    <row r="82" spans="1:11">
      <c r="A82" s="75" t="s">
        <v>57</v>
      </c>
      <c r="B82" s="66" t="s">
        <v>20</v>
      </c>
      <c r="C82" s="66" t="s">
        <v>28</v>
      </c>
      <c r="D82" s="66"/>
      <c r="E82" s="66"/>
      <c r="F82" s="66"/>
      <c r="G82" s="94"/>
      <c r="H82" s="94"/>
      <c r="I82" s="88">
        <f>I83</f>
        <v>30</v>
      </c>
      <c r="J82" s="88">
        <f t="shared" ref="J82:K82" si="19">J83</f>
        <v>30</v>
      </c>
      <c r="K82" s="88">
        <f t="shared" si="19"/>
        <v>30</v>
      </c>
    </row>
    <row r="83" spans="1:11" ht="47.25">
      <c r="A83" s="104" t="s">
        <v>142</v>
      </c>
      <c r="B83" s="101">
        <v>918</v>
      </c>
      <c r="C83" s="6" t="s">
        <v>20</v>
      </c>
      <c r="D83" s="6" t="s">
        <v>28</v>
      </c>
      <c r="E83" s="6" t="s">
        <v>49</v>
      </c>
      <c r="F83" s="6" t="s">
        <v>35</v>
      </c>
      <c r="G83" s="6"/>
      <c r="H83" s="11"/>
      <c r="I83" s="35">
        <f>I84</f>
        <v>30</v>
      </c>
      <c r="J83" s="35">
        <f t="shared" ref="J83:K86" si="20">J84</f>
        <v>30</v>
      </c>
      <c r="K83" s="35">
        <f t="shared" si="20"/>
        <v>30</v>
      </c>
    </row>
    <row r="84" spans="1:11" ht="47.25">
      <c r="A84" s="105" t="s">
        <v>143</v>
      </c>
      <c r="B84" s="101">
        <v>918</v>
      </c>
      <c r="C84" s="6" t="s">
        <v>20</v>
      </c>
      <c r="D84" s="6" t="s">
        <v>28</v>
      </c>
      <c r="E84" s="6" t="s">
        <v>49</v>
      </c>
      <c r="F84" s="6" t="s">
        <v>24</v>
      </c>
      <c r="G84" s="6"/>
      <c r="H84" s="11"/>
      <c r="I84" s="35">
        <f>I85</f>
        <v>30</v>
      </c>
      <c r="J84" s="35">
        <f t="shared" si="20"/>
        <v>30</v>
      </c>
      <c r="K84" s="35">
        <f t="shared" si="20"/>
        <v>30</v>
      </c>
    </row>
    <row r="85" spans="1:11" ht="78.75">
      <c r="A85" s="10" t="s">
        <v>220</v>
      </c>
      <c r="B85" s="6" t="s">
        <v>20</v>
      </c>
      <c r="C85" s="6" t="s">
        <v>28</v>
      </c>
      <c r="D85" s="6">
        <v>89</v>
      </c>
      <c r="E85" s="6">
        <v>1</v>
      </c>
      <c r="F85" s="6" t="s">
        <v>37</v>
      </c>
      <c r="G85" s="6" t="s">
        <v>221</v>
      </c>
      <c r="H85" s="90"/>
      <c r="I85" s="35">
        <f>I86</f>
        <v>30</v>
      </c>
      <c r="J85" s="35">
        <f t="shared" si="20"/>
        <v>30</v>
      </c>
      <c r="K85" s="35">
        <f t="shared" si="20"/>
        <v>30</v>
      </c>
    </row>
    <row r="86" spans="1:11" ht="31.5">
      <c r="A86" s="73" t="s">
        <v>106</v>
      </c>
      <c r="B86" s="6" t="s">
        <v>20</v>
      </c>
      <c r="C86" s="6" t="s">
        <v>28</v>
      </c>
      <c r="D86" s="6">
        <v>89</v>
      </c>
      <c r="E86" s="6">
        <v>1</v>
      </c>
      <c r="F86" s="6" t="s">
        <v>37</v>
      </c>
      <c r="G86" s="6" t="s">
        <v>221</v>
      </c>
      <c r="H86" s="90" t="s">
        <v>108</v>
      </c>
      <c r="I86" s="35">
        <f>I87</f>
        <v>30</v>
      </c>
      <c r="J86" s="35">
        <f t="shared" si="20"/>
        <v>30</v>
      </c>
      <c r="K86" s="35">
        <f t="shared" si="20"/>
        <v>30</v>
      </c>
    </row>
    <row r="87" spans="1:11" ht="31.5">
      <c r="A87" s="73" t="s">
        <v>107</v>
      </c>
      <c r="B87" s="6" t="s">
        <v>20</v>
      </c>
      <c r="C87" s="6" t="s">
        <v>28</v>
      </c>
      <c r="D87" s="6">
        <v>89</v>
      </c>
      <c r="E87" s="6">
        <v>1</v>
      </c>
      <c r="F87" s="6" t="s">
        <v>37</v>
      </c>
      <c r="G87" s="6" t="s">
        <v>221</v>
      </c>
      <c r="H87" s="90" t="s">
        <v>109</v>
      </c>
      <c r="I87" s="35">
        <f>'Прил 2'!J88</f>
        <v>30</v>
      </c>
      <c r="J87" s="35">
        <f>'Прил 2'!K88</f>
        <v>30</v>
      </c>
      <c r="K87" s="35">
        <f>'Прил 2'!L88</f>
        <v>30</v>
      </c>
    </row>
    <row r="88" spans="1:11">
      <c r="A88" s="75" t="s">
        <v>58</v>
      </c>
      <c r="B88" s="66" t="s">
        <v>20</v>
      </c>
      <c r="C88" s="66" t="s">
        <v>29</v>
      </c>
      <c r="D88" s="66"/>
      <c r="E88" s="66"/>
      <c r="F88" s="160"/>
      <c r="G88" s="94"/>
      <c r="H88" s="94"/>
      <c r="I88" s="88">
        <f>I89</f>
        <v>146</v>
      </c>
      <c r="J88" s="88">
        <f t="shared" ref="J88:K88" si="21">J89</f>
        <v>100</v>
      </c>
      <c r="K88" s="88">
        <f t="shared" si="21"/>
        <v>100</v>
      </c>
    </row>
    <row r="89" spans="1:11" ht="47.25">
      <c r="A89" s="70" t="s">
        <v>142</v>
      </c>
      <c r="B89" s="6" t="s">
        <v>20</v>
      </c>
      <c r="C89" s="6" t="s">
        <v>29</v>
      </c>
      <c r="D89" s="6" t="s">
        <v>49</v>
      </c>
      <c r="E89" s="6" t="s">
        <v>35</v>
      </c>
      <c r="F89" s="95"/>
      <c r="G89" s="34"/>
      <c r="H89" s="34"/>
      <c r="I89" s="35">
        <f>I90</f>
        <v>146</v>
      </c>
      <c r="J89" s="35">
        <f t="shared" ref="J89:K89" si="22">J90</f>
        <v>100</v>
      </c>
      <c r="K89" s="35">
        <f t="shared" si="22"/>
        <v>100</v>
      </c>
    </row>
    <row r="90" spans="1:11" ht="47.25">
      <c r="A90" s="70" t="s">
        <v>143</v>
      </c>
      <c r="B90" s="6" t="s">
        <v>20</v>
      </c>
      <c r="C90" s="6" t="s">
        <v>29</v>
      </c>
      <c r="D90" s="6" t="s">
        <v>49</v>
      </c>
      <c r="E90" s="11">
        <v>1</v>
      </c>
      <c r="F90" s="95"/>
      <c r="G90" s="34"/>
      <c r="H90" s="34"/>
      <c r="I90" s="35">
        <f>I91+I94</f>
        <v>146</v>
      </c>
      <c r="J90" s="35">
        <f t="shared" ref="J90:K90" si="23">J91+J94</f>
        <v>100</v>
      </c>
      <c r="K90" s="35">
        <f t="shared" si="23"/>
        <v>100</v>
      </c>
    </row>
    <row r="91" spans="1:11">
      <c r="A91" s="73" t="s">
        <v>59</v>
      </c>
      <c r="B91" s="6" t="s">
        <v>20</v>
      </c>
      <c r="C91" s="6" t="s">
        <v>29</v>
      </c>
      <c r="D91" s="6" t="s">
        <v>49</v>
      </c>
      <c r="E91" s="11">
        <v>1</v>
      </c>
      <c r="F91" s="7" t="s">
        <v>37</v>
      </c>
      <c r="G91" s="11">
        <v>43010</v>
      </c>
      <c r="H91" s="34"/>
      <c r="I91" s="35">
        <f>I92</f>
        <v>86</v>
      </c>
      <c r="J91" s="35">
        <f t="shared" ref="J91:K92" si="24">J92</f>
        <v>50</v>
      </c>
      <c r="K91" s="35">
        <f t="shared" si="24"/>
        <v>50</v>
      </c>
    </row>
    <row r="92" spans="1:11" ht="31.5">
      <c r="A92" s="73" t="s">
        <v>106</v>
      </c>
      <c r="B92" s="6" t="s">
        <v>20</v>
      </c>
      <c r="C92" s="6" t="s">
        <v>29</v>
      </c>
      <c r="D92" s="6" t="s">
        <v>49</v>
      </c>
      <c r="E92" s="11">
        <v>1</v>
      </c>
      <c r="F92" s="7" t="s">
        <v>37</v>
      </c>
      <c r="G92" s="11">
        <v>43010</v>
      </c>
      <c r="H92" s="11">
        <v>200</v>
      </c>
      <c r="I92" s="35">
        <f>I93</f>
        <v>86</v>
      </c>
      <c r="J92" s="35">
        <f t="shared" si="24"/>
        <v>50</v>
      </c>
      <c r="K92" s="35">
        <f t="shared" si="24"/>
        <v>50</v>
      </c>
    </row>
    <row r="93" spans="1:11" ht="31.5">
      <c r="A93" s="73" t="s">
        <v>107</v>
      </c>
      <c r="B93" s="6" t="s">
        <v>20</v>
      </c>
      <c r="C93" s="6" t="s">
        <v>29</v>
      </c>
      <c r="D93" s="6" t="s">
        <v>49</v>
      </c>
      <c r="E93" s="11">
        <v>1</v>
      </c>
      <c r="F93" s="7" t="s">
        <v>37</v>
      </c>
      <c r="G93" s="11">
        <v>43010</v>
      </c>
      <c r="H93" s="11">
        <v>240</v>
      </c>
      <c r="I93" s="35">
        <f>'Прил 2'!J94</f>
        <v>86</v>
      </c>
      <c r="J93" s="35">
        <f>'Прил 2'!K94</f>
        <v>50</v>
      </c>
      <c r="K93" s="35">
        <f>'Прил 2'!L94</f>
        <v>50</v>
      </c>
    </row>
    <row r="94" spans="1:11">
      <c r="A94" s="73" t="s">
        <v>148</v>
      </c>
      <c r="B94" s="6" t="s">
        <v>20</v>
      </c>
      <c r="C94" s="6" t="s">
        <v>29</v>
      </c>
      <c r="D94" s="6" t="s">
        <v>49</v>
      </c>
      <c r="E94" s="11">
        <v>1</v>
      </c>
      <c r="F94" s="7" t="s">
        <v>37</v>
      </c>
      <c r="G94" s="11">
        <v>43040</v>
      </c>
      <c r="H94" s="34"/>
      <c r="I94" s="35">
        <f>I95</f>
        <v>60</v>
      </c>
      <c r="J94" s="35">
        <f t="shared" ref="J94:K95" si="25">J95</f>
        <v>50</v>
      </c>
      <c r="K94" s="35">
        <f t="shared" si="25"/>
        <v>50</v>
      </c>
    </row>
    <row r="95" spans="1:11" ht="31.5">
      <c r="A95" s="73" t="s">
        <v>106</v>
      </c>
      <c r="B95" s="6" t="s">
        <v>20</v>
      </c>
      <c r="C95" s="6" t="s">
        <v>29</v>
      </c>
      <c r="D95" s="6" t="s">
        <v>49</v>
      </c>
      <c r="E95" s="11">
        <v>1</v>
      </c>
      <c r="F95" s="7" t="s">
        <v>37</v>
      </c>
      <c r="G95" s="11">
        <v>43040</v>
      </c>
      <c r="H95" s="11">
        <v>200</v>
      </c>
      <c r="I95" s="35">
        <f>I96</f>
        <v>60</v>
      </c>
      <c r="J95" s="35">
        <f t="shared" si="25"/>
        <v>50</v>
      </c>
      <c r="K95" s="35">
        <f t="shared" si="25"/>
        <v>50</v>
      </c>
    </row>
    <row r="96" spans="1:11" ht="31.5">
      <c r="A96" s="73" t="s">
        <v>107</v>
      </c>
      <c r="B96" s="6" t="s">
        <v>20</v>
      </c>
      <c r="C96" s="6" t="s">
        <v>29</v>
      </c>
      <c r="D96" s="6" t="s">
        <v>49</v>
      </c>
      <c r="E96" s="11">
        <v>1</v>
      </c>
      <c r="F96" s="7" t="s">
        <v>37</v>
      </c>
      <c r="G96" s="11">
        <v>43040</v>
      </c>
      <c r="H96" s="11">
        <v>240</v>
      </c>
      <c r="I96" s="35">
        <f>'Прил 2'!J97</f>
        <v>60</v>
      </c>
      <c r="J96" s="35">
        <f>'Прил 2'!K97</f>
        <v>50</v>
      </c>
      <c r="K96" s="35">
        <f>'Прил 2'!L97</f>
        <v>50</v>
      </c>
    </row>
    <row r="97" spans="1:12">
      <c r="A97" s="75" t="s">
        <v>60</v>
      </c>
      <c r="B97" s="66" t="s">
        <v>31</v>
      </c>
      <c r="C97" s="66"/>
      <c r="D97" s="69"/>
      <c r="E97" s="66"/>
      <c r="F97" s="66"/>
      <c r="G97" s="66"/>
      <c r="H97" s="89"/>
      <c r="I97" s="88">
        <f t="shared" ref="I97:K102" si="26">I98</f>
        <v>128.80000000000001</v>
      </c>
      <c r="J97" s="88">
        <f t="shared" si="26"/>
        <v>100.68</v>
      </c>
      <c r="K97" s="88">
        <f t="shared" si="26"/>
        <v>69.140000000000015</v>
      </c>
    </row>
    <row r="98" spans="1:12">
      <c r="A98" s="96" t="s">
        <v>27</v>
      </c>
      <c r="B98" s="66" t="s">
        <v>31</v>
      </c>
      <c r="C98" s="66" t="s">
        <v>17</v>
      </c>
      <c r="D98" s="89"/>
      <c r="E98" s="66"/>
      <c r="F98" s="66"/>
      <c r="G98" s="66"/>
      <c r="H98" s="89"/>
      <c r="I98" s="88">
        <f>I99</f>
        <v>128.80000000000001</v>
      </c>
      <c r="J98" s="88">
        <f t="shared" si="26"/>
        <v>100.68</v>
      </c>
      <c r="K98" s="88">
        <f t="shared" si="26"/>
        <v>69.140000000000015</v>
      </c>
    </row>
    <row r="99" spans="1:12" ht="47.25">
      <c r="A99" s="70" t="s">
        <v>142</v>
      </c>
      <c r="B99" s="6" t="s">
        <v>31</v>
      </c>
      <c r="C99" s="6" t="s">
        <v>17</v>
      </c>
      <c r="D99" s="6">
        <v>89</v>
      </c>
      <c r="E99" s="6" t="s">
        <v>35</v>
      </c>
      <c r="F99" s="6"/>
      <c r="G99" s="6"/>
      <c r="H99" s="90"/>
      <c r="I99" s="35">
        <f>I100</f>
        <v>128.80000000000001</v>
      </c>
      <c r="J99" s="35">
        <f t="shared" si="26"/>
        <v>100.68</v>
      </c>
      <c r="K99" s="35">
        <f t="shared" si="26"/>
        <v>69.140000000000015</v>
      </c>
      <c r="L99" s="76"/>
    </row>
    <row r="100" spans="1:12" ht="47.25">
      <c r="A100" s="70" t="s">
        <v>143</v>
      </c>
      <c r="B100" s="6" t="s">
        <v>31</v>
      </c>
      <c r="C100" s="6" t="s">
        <v>17</v>
      </c>
      <c r="D100" s="6">
        <v>89</v>
      </c>
      <c r="E100" s="6">
        <v>1</v>
      </c>
      <c r="F100" s="6"/>
      <c r="G100" s="6"/>
      <c r="H100" s="90"/>
      <c r="I100" s="35">
        <f>I101</f>
        <v>128.80000000000001</v>
      </c>
      <c r="J100" s="35">
        <f t="shared" si="26"/>
        <v>100.68</v>
      </c>
      <c r="K100" s="35">
        <f t="shared" si="26"/>
        <v>69.140000000000015</v>
      </c>
      <c r="L100" s="76"/>
    </row>
    <row r="101" spans="1:12">
      <c r="A101" s="70" t="s">
        <v>101</v>
      </c>
      <c r="B101" s="97" t="s">
        <v>31</v>
      </c>
      <c r="C101" s="97" t="s">
        <v>17</v>
      </c>
      <c r="D101" s="98">
        <v>89</v>
      </c>
      <c r="E101" s="7">
        <v>1</v>
      </c>
      <c r="F101" s="7" t="s">
        <v>37</v>
      </c>
      <c r="G101" s="7" t="s">
        <v>62</v>
      </c>
      <c r="H101" s="98"/>
      <c r="I101" s="35">
        <f t="shared" si="26"/>
        <v>128.80000000000001</v>
      </c>
      <c r="J101" s="35">
        <f t="shared" si="26"/>
        <v>100.68</v>
      </c>
      <c r="K101" s="35">
        <f t="shared" si="26"/>
        <v>69.140000000000015</v>
      </c>
    </row>
    <row r="102" spans="1:12">
      <c r="A102" s="70" t="s">
        <v>102</v>
      </c>
      <c r="B102" s="97" t="s">
        <v>31</v>
      </c>
      <c r="C102" s="97" t="s">
        <v>17</v>
      </c>
      <c r="D102" s="98">
        <v>89</v>
      </c>
      <c r="E102" s="7">
        <v>1</v>
      </c>
      <c r="F102" s="7" t="s">
        <v>37</v>
      </c>
      <c r="G102" s="7" t="s">
        <v>62</v>
      </c>
      <c r="H102" s="98" t="s">
        <v>104</v>
      </c>
      <c r="I102" s="35">
        <f t="shared" si="26"/>
        <v>128.80000000000001</v>
      </c>
      <c r="J102" s="35">
        <f t="shared" si="26"/>
        <v>100.68</v>
      </c>
      <c r="K102" s="35">
        <f t="shared" si="26"/>
        <v>69.140000000000015</v>
      </c>
    </row>
    <row r="103" spans="1:12">
      <c r="A103" s="70" t="s">
        <v>103</v>
      </c>
      <c r="B103" s="97" t="s">
        <v>31</v>
      </c>
      <c r="C103" s="97" t="s">
        <v>17</v>
      </c>
      <c r="D103" s="98">
        <v>89</v>
      </c>
      <c r="E103" s="7">
        <v>1</v>
      </c>
      <c r="F103" s="7" t="s">
        <v>37</v>
      </c>
      <c r="G103" s="7" t="s">
        <v>62</v>
      </c>
      <c r="H103" s="98" t="s">
        <v>105</v>
      </c>
      <c r="I103" s="35">
        <f>'Прил 2'!J104</f>
        <v>128.80000000000001</v>
      </c>
      <c r="J103" s="35">
        <f>'Прил 2'!K104</f>
        <v>100.68</v>
      </c>
      <c r="K103" s="35">
        <f>'Прил 2'!L104</f>
        <v>69.140000000000015</v>
      </c>
    </row>
    <row r="104" spans="1:12">
      <c r="A104" s="68" t="s">
        <v>19</v>
      </c>
      <c r="B104" s="162" t="s">
        <v>32</v>
      </c>
      <c r="C104" s="162"/>
      <c r="D104" s="163"/>
      <c r="E104" s="83"/>
      <c r="F104" s="83"/>
      <c r="G104" s="83"/>
      <c r="H104" s="163"/>
      <c r="I104" s="88">
        <f t="shared" ref="I104:K109" si="27">I105</f>
        <v>2.2999999999999998</v>
      </c>
      <c r="J104" s="88">
        <f t="shared" si="27"/>
        <v>2.2999999999999998</v>
      </c>
      <c r="K104" s="88">
        <f t="shared" si="27"/>
        <v>2.2999999999999998</v>
      </c>
    </row>
    <row r="105" spans="1:12" ht="31.5">
      <c r="A105" s="68" t="s">
        <v>63</v>
      </c>
      <c r="B105" s="83">
        <v>13</v>
      </c>
      <c r="C105" s="83" t="s">
        <v>17</v>
      </c>
      <c r="D105" s="84"/>
      <c r="E105" s="83"/>
      <c r="F105" s="83"/>
      <c r="G105" s="83"/>
      <c r="H105" s="163"/>
      <c r="I105" s="88">
        <f t="shared" si="27"/>
        <v>2.2999999999999998</v>
      </c>
      <c r="J105" s="88">
        <f t="shared" si="27"/>
        <v>2.2999999999999998</v>
      </c>
      <c r="K105" s="88">
        <f t="shared" si="27"/>
        <v>2.2999999999999998</v>
      </c>
    </row>
    <row r="106" spans="1:12" ht="47.25">
      <c r="A106" s="70" t="s">
        <v>142</v>
      </c>
      <c r="B106" s="7" t="s">
        <v>32</v>
      </c>
      <c r="C106" s="7" t="s">
        <v>17</v>
      </c>
      <c r="D106" s="6">
        <v>89</v>
      </c>
      <c r="E106" s="6">
        <v>0</v>
      </c>
      <c r="F106" s="7"/>
      <c r="G106" s="7"/>
      <c r="H106" s="98"/>
      <c r="I106" s="35">
        <f t="shared" si="27"/>
        <v>2.2999999999999998</v>
      </c>
      <c r="J106" s="35">
        <f t="shared" si="27"/>
        <v>2.2999999999999998</v>
      </c>
      <c r="K106" s="35">
        <f t="shared" si="27"/>
        <v>2.2999999999999998</v>
      </c>
    </row>
    <row r="107" spans="1:12" ht="47.25">
      <c r="A107" s="70" t="s">
        <v>143</v>
      </c>
      <c r="B107" s="7" t="s">
        <v>32</v>
      </c>
      <c r="C107" s="7" t="s">
        <v>17</v>
      </c>
      <c r="D107" s="6">
        <v>89</v>
      </c>
      <c r="E107" s="6">
        <v>1</v>
      </c>
      <c r="F107" s="7"/>
      <c r="G107" s="7"/>
      <c r="H107" s="98"/>
      <c r="I107" s="35">
        <f t="shared" si="27"/>
        <v>2.2999999999999998</v>
      </c>
      <c r="J107" s="35">
        <f t="shared" si="27"/>
        <v>2.2999999999999998</v>
      </c>
      <c r="K107" s="35">
        <f t="shared" si="27"/>
        <v>2.2999999999999998</v>
      </c>
    </row>
    <row r="108" spans="1:12">
      <c r="A108" s="73" t="s">
        <v>64</v>
      </c>
      <c r="B108" s="7">
        <v>13</v>
      </c>
      <c r="C108" s="7" t="s">
        <v>17</v>
      </c>
      <c r="D108" s="85">
        <v>89</v>
      </c>
      <c r="E108" s="7">
        <v>1</v>
      </c>
      <c r="F108" s="7" t="s">
        <v>37</v>
      </c>
      <c r="G108" s="7">
        <v>41240</v>
      </c>
      <c r="H108" s="98"/>
      <c r="I108" s="35">
        <f t="shared" si="27"/>
        <v>2.2999999999999998</v>
      </c>
      <c r="J108" s="35">
        <f t="shared" si="27"/>
        <v>2.2999999999999998</v>
      </c>
      <c r="K108" s="35">
        <f t="shared" si="27"/>
        <v>2.2999999999999998</v>
      </c>
    </row>
    <row r="109" spans="1:12">
      <c r="A109" s="73" t="s">
        <v>99</v>
      </c>
      <c r="B109" s="7">
        <v>13</v>
      </c>
      <c r="C109" s="7" t="s">
        <v>17</v>
      </c>
      <c r="D109" s="85">
        <v>89</v>
      </c>
      <c r="E109" s="7">
        <v>1</v>
      </c>
      <c r="F109" s="7" t="s">
        <v>37</v>
      </c>
      <c r="G109" s="7" t="s">
        <v>69</v>
      </c>
      <c r="H109" s="98" t="s">
        <v>100</v>
      </c>
      <c r="I109" s="35">
        <f t="shared" si="27"/>
        <v>2.2999999999999998</v>
      </c>
      <c r="J109" s="35">
        <f t="shared" si="27"/>
        <v>2.2999999999999998</v>
      </c>
      <c r="K109" s="35">
        <f t="shared" si="27"/>
        <v>2.2999999999999998</v>
      </c>
    </row>
    <row r="110" spans="1:12">
      <c r="A110" s="78" t="s">
        <v>65</v>
      </c>
      <c r="B110" s="7">
        <v>13</v>
      </c>
      <c r="C110" s="7" t="s">
        <v>17</v>
      </c>
      <c r="D110" s="85">
        <v>89</v>
      </c>
      <c r="E110" s="7">
        <v>1</v>
      </c>
      <c r="F110" s="7" t="s">
        <v>37</v>
      </c>
      <c r="G110" s="7">
        <v>41240</v>
      </c>
      <c r="H110" s="98">
        <v>730</v>
      </c>
      <c r="I110" s="35">
        <f>'Прил 2'!J111</f>
        <v>2.2999999999999998</v>
      </c>
      <c r="J110" s="35">
        <f>'Прил 2'!K111</f>
        <v>2.2999999999999998</v>
      </c>
      <c r="K110" s="35">
        <f>'Прил 2'!L111</f>
        <v>2.2999999999999998</v>
      </c>
    </row>
    <row r="111" spans="1:12">
      <c r="A111" s="78" t="s">
        <v>227</v>
      </c>
      <c r="B111" s="83" t="s">
        <v>166</v>
      </c>
      <c r="C111" s="83"/>
      <c r="D111" s="84"/>
      <c r="E111" s="83"/>
      <c r="F111" s="83"/>
      <c r="G111" s="83"/>
      <c r="H111" s="163"/>
      <c r="I111" s="88"/>
      <c r="J111" s="88">
        <f t="shared" ref="J111:K114" si="28">J112</f>
        <v>28.12</v>
      </c>
      <c r="K111" s="88">
        <f t="shared" si="28"/>
        <v>59.66</v>
      </c>
    </row>
    <row r="112" spans="1:12">
      <c r="A112" s="78" t="s">
        <v>227</v>
      </c>
      <c r="B112" s="7" t="s">
        <v>166</v>
      </c>
      <c r="C112" s="7">
        <v>99</v>
      </c>
      <c r="D112" s="85"/>
      <c r="E112" s="7"/>
      <c r="F112" s="7"/>
      <c r="G112" s="7"/>
      <c r="H112" s="98"/>
      <c r="I112" s="35"/>
      <c r="J112" s="35">
        <f t="shared" si="28"/>
        <v>28.12</v>
      </c>
      <c r="K112" s="35">
        <f t="shared" si="28"/>
        <v>59.66</v>
      </c>
    </row>
    <row r="113" spans="1:11" ht="47.25">
      <c r="A113" s="70" t="s">
        <v>142</v>
      </c>
      <c r="B113" s="7" t="s">
        <v>166</v>
      </c>
      <c r="C113" s="7">
        <v>99</v>
      </c>
      <c r="D113" s="7" t="s">
        <v>49</v>
      </c>
      <c r="E113" s="7" t="s">
        <v>35</v>
      </c>
      <c r="F113" s="7"/>
      <c r="G113" s="7"/>
      <c r="H113" s="98"/>
      <c r="I113" s="35"/>
      <c r="J113" s="35">
        <f t="shared" si="28"/>
        <v>28.12</v>
      </c>
      <c r="K113" s="35">
        <f t="shared" si="28"/>
        <v>59.66</v>
      </c>
    </row>
    <row r="114" spans="1:11" ht="47.25">
      <c r="A114" s="70" t="s">
        <v>143</v>
      </c>
      <c r="B114" s="7" t="s">
        <v>166</v>
      </c>
      <c r="C114" s="7">
        <v>99</v>
      </c>
      <c r="D114" s="7" t="s">
        <v>49</v>
      </c>
      <c r="E114" s="7" t="s">
        <v>24</v>
      </c>
      <c r="F114" s="7"/>
      <c r="G114" s="7"/>
      <c r="H114" s="98"/>
      <c r="I114" s="35"/>
      <c r="J114" s="35">
        <f t="shared" si="28"/>
        <v>28.12</v>
      </c>
      <c r="K114" s="35">
        <f t="shared" si="28"/>
        <v>59.66</v>
      </c>
    </row>
    <row r="115" spans="1:11">
      <c r="A115" s="78" t="s">
        <v>227</v>
      </c>
      <c r="B115" s="7" t="s">
        <v>166</v>
      </c>
      <c r="C115" s="7">
        <v>99</v>
      </c>
      <c r="D115" s="7" t="s">
        <v>49</v>
      </c>
      <c r="E115" s="7" t="s">
        <v>24</v>
      </c>
      <c r="F115" s="7" t="s">
        <v>37</v>
      </c>
      <c r="G115" s="7" t="s">
        <v>167</v>
      </c>
      <c r="H115" s="7"/>
      <c r="I115" s="34"/>
      <c r="J115" s="143">
        <f>J117</f>
        <v>28.12</v>
      </c>
      <c r="K115" s="143">
        <f>K117</f>
        <v>59.66</v>
      </c>
    </row>
    <row r="116" spans="1:11">
      <c r="A116" s="78" t="s">
        <v>114</v>
      </c>
      <c r="B116" s="7" t="s">
        <v>166</v>
      </c>
      <c r="C116" s="7">
        <v>99</v>
      </c>
      <c r="D116" s="7" t="s">
        <v>49</v>
      </c>
      <c r="E116" s="7" t="s">
        <v>24</v>
      </c>
      <c r="F116" s="7" t="s">
        <v>37</v>
      </c>
      <c r="G116" s="7" t="s">
        <v>167</v>
      </c>
      <c r="H116" s="7" t="s">
        <v>115</v>
      </c>
      <c r="I116" s="34"/>
      <c r="J116" s="143">
        <f>J117</f>
        <v>28.12</v>
      </c>
      <c r="K116" s="143">
        <f>K117</f>
        <v>59.66</v>
      </c>
    </row>
    <row r="117" spans="1:11">
      <c r="A117" s="78" t="s">
        <v>48</v>
      </c>
      <c r="B117" s="7" t="s">
        <v>166</v>
      </c>
      <c r="C117" s="7" t="s">
        <v>166</v>
      </c>
      <c r="D117" s="7" t="s">
        <v>49</v>
      </c>
      <c r="E117" s="7" t="s">
        <v>24</v>
      </c>
      <c r="F117" s="7" t="s">
        <v>37</v>
      </c>
      <c r="G117" s="7" t="s">
        <v>167</v>
      </c>
      <c r="H117" s="7" t="s">
        <v>50</v>
      </c>
      <c r="I117" s="34"/>
      <c r="J117" s="143">
        <f>'Прил 2'!K118</f>
        <v>28.12</v>
      </c>
      <c r="K117" s="143">
        <f>'Прил 2'!L118</f>
        <v>59.66</v>
      </c>
    </row>
  </sheetData>
  <autoFilter ref="A6:K117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3">
    <cfRule type="expression" dxfId="35" priority="44" stopIfTrue="1">
      <formula>$F63=""</formula>
    </cfRule>
    <cfRule type="expression" dxfId="34" priority="46" stopIfTrue="1">
      <formula>AND($G63="",$F63&lt;&gt;"")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91 A94">
    <cfRule type="expression" dxfId="30" priority="35" stopIfTrue="1">
      <formula>$F91=""</formula>
    </cfRule>
    <cfRule type="expression" dxfId="29" priority="37" stopIfTrue="1">
      <formula>AND($G91="",$F91&lt;&gt;"")</formula>
    </cfRule>
  </conditionalFormatting>
  <conditionalFormatting sqref="A94">
    <cfRule type="expression" dxfId="28" priority="32" stopIfTrue="1">
      <formula>$F94=""</formula>
    </cfRule>
    <cfRule type="expression" dxfId="27" priority="34" stopIfTrue="1">
      <formula>AND($G94="",$F94&lt;&gt;"")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8:E89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8:F90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:F90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A91 A94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48"/>
  <sheetViews>
    <sheetView view="pageBreakPreview" zoomScaleNormal="100" zoomScaleSheetLayoutView="100" workbookViewId="0">
      <selection activeCell="L7" sqref="J7:L7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0"/>
      <c r="F1" s="210"/>
      <c r="G1" s="210"/>
      <c r="H1" s="17"/>
      <c r="I1" s="17"/>
      <c r="J1" s="210" t="s">
        <v>238</v>
      </c>
      <c r="K1" s="210"/>
      <c r="L1" s="210"/>
      <c r="M1" s="17"/>
    </row>
    <row r="2" spans="1:43" ht="83.25" customHeight="1">
      <c r="A2" s="222" t="s">
        <v>239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43" ht="15.75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169"/>
      <c r="L3" s="36" t="s">
        <v>192</v>
      </c>
    </row>
    <row r="4" spans="1:43" ht="15.75">
      <c r="A4" s="218" t="s">
        <v>13</v>
      </c>
      <c r="B4" s="218" t="s">
        <v>189</v>
      </c>
      <c r="C4" s="218"/>
      <c r="D4" s="218"/>
      <c r="E4" s="218"/>
      <c r="F4" s="218" t="s">
        <v>15</v>
      </c>
      <c r="G4" s="218" t="s">
        <v>14</v>
      </c>
      <c r="H4" s="218" t="s">
        <v>188</v>
      </c>
      <c r="I4" s="218" t="s">
        <v>22</v>
      </c>
      <c r="J4" s="218" t="s">
        <v>66</v>
      </c>
      <c r="K4" s="218"/>
      <c r="L4" s="218"/>
    </row>
    <row r="5" spans="1:43" ht="19.899999999999999" customHeight="1">
      <c r="A5" s="218" t="s">
        <v>191</v>
      </c>
      <c r="B5" s="218" t="s">
        <v>191</v>
      </c>
      <c r="C5" s="218"/>
      <c r="D5" s="218"/>
      <c r="E5" s="218"/>
      <c r="F5" s="218" t="s">
        <v>191</v>
      </c>
      <c r="G5" s="218" t="s">
        <v>191</v>
      </c>
      <c r="H5" s="218" t="s">
        <v>191</v>
      </c>
      <c r="I5" s="218" t="s">
        <v>191</v>
      </c>
      <c r="J5" s="208" t="s">
        <v>186</v>
      </c>
      <c r="K5" s="208" t="s">
        <v>197</v>
      </c>
      <c r="L5" s="208" t="s">
        <v>229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J50+J88+J8+J36+J43+J15+J22+J29</f>
        <v>2354.42</v>
      </c>
      <c r="K7" s="88">
        <f t="shared" si="0"/>
        <v>1683.1999999999998</v>
      </c>
      <c r="L7" s="88">
        <f>L50+L88+L8+L36+L43+L15+L22+L29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211</v>
      </c>
      <c r="B8" s="6" t="s">
        <v>212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213</v>
      </c>
      <c r="B9" s="6" t="s">
        <v>212</v>
      </c>
      <c r="C9" s="6" t="s">
        <v>35</v>
      </c>
      <c r="D9" s="6" t="s">
        <v>37</v>
      </c>
      <c r="E9" s="6" t="s">
        <v>214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212</v>
      </c>
      <c r="C10" s="6" t="s">
        <v>35</v>
      </c>
      <c r="D10" s="6" t="s">
        <v>37</v>
      </c>
      <c r="E10" s="6" t="s">
        <v>214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212</v>
      </c>
      <c r="C11" s="6" t="s">
        <v>35</v>
      </c>
      <c r="D11" s="6" t="s">
        <v>37</v>
      </c>
      <c r="E11" s="6" t="s">
        <v>214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212</v>
      </c>
      <c r="C12" s="6" t="s">
        <v>35</v>
      </c>
      <c r="D12" s="6" t="s">
        <v>37</v>
      </c>
      <c r="E12" s="6" t="s">
        <v>214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215</v>
      </c>
      <c r="B13" s="6" t="s">
        <v>212</v>
      </c>
      <c r="C13" s="6" t="s">
        <v>35</v>
      </c>
      <c r="D13" s="6" t="s">
        <v>37</v>
      </c>
      <c r="E13" s="6" t="s">
        <v>214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212</v>
      </c>
      <c r="C14" s="66" t="s">
        <v>35</v>
      </c>
      <c r="D14" s="66" t="s">
        <v>37</v>
      </c>
      <c r="E14" s="66" t="s">
        <v>214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2'!J48</f>
        <v>1</v>
      </c>
      <c r="K14" s="88">
        <f>'Прил 2'!K48</f>
        <v>1</v>
      </c>
      <c r="L14" s="88">
        <f>'Прил 2'!L48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224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222</v>
      </c>
      <c r="B16" s="190" t="s">
        <v>46</v>
      </c>
      <c r="C16" s="191" t="s">
        <v>35</v>
      </c>
      <c r="D16" s="191" t="s">
        <v>37</v>
      </c>
      <c r="E16" s="192" t="s">
        <v>223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223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223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223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215</v>
      </c>
      <c r="B20" s="190" t="s">
        <v>46</v>
      </c>
      <c r="C20" s="191" t="s">
        <v>35</v>
      </c>
      <c r="D20" s="191" t="s">
        <v>37</v>
      </c>
      <c r="E20" s="192" t="s">
        <v>223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223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2'!J49</f>
        <v>2</v>
      </c>
      <c r="K21" s="88">
        <f>'Прил 2'!K49</f>
        <v>2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225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452.5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242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452.5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452.5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452.5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452.5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452.5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2'!J77</f>
        <v>452.5</v>
      </c>
      <c r="K28" s="35">
        <f>'Прил 2'!K77</f>
        <v>476.5</v>
      </c>
      <c r="L28" s="35">
        <f>'Прил 2'!L77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226</v>
      </c>
      <c r="B29" s="190" t="s">
        <v>206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242</v>
      </c>
      <c r="B30" s="190" t="s">
        <v>206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206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206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206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206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206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2'!J78</f>
        <v>0</v>
      </c>
      <c r="K35" s="35">
        <f>'Прил 2'!K78</f>
        <v>0</v>
      </c>
      <c r="L35" s="35">
        <f>'Прил 2'!L78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207</v>
      </c>
      <c r="B36" s="6" t="s">
        <v>208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209</v>
      </c>
      <c r="B37" s="6" t="s">
        <v>208</v>
      </c>
      <c r="C37" s="6" t="s">
        <v>35</v>
      </c>
      <c r="D37" s="6" t="s">
        <v>37</v>
      </c>
      <c r="E37" s="6" t="s">
        <v>210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208</v>
      </c>
      <c r="C38" s="6" t="s">
        <v>35</v>
      </c>
      <c r="D38" s="6" t="s">
        <v>37</v>
      </c>
      <c r="E38" s="6" t="s">
        <v>210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208</v>
      </c>
      <c r="C39" s="6" t="s">
        <v>35</v>
      </c>
      <c r="D39" s="6" t="s">
        <v>37</v>
      </c>
      <c r="E39" s="6" t="s">
        <v>210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204</v>
      </c>
      <c r="B40" s="6" t="s">
        <v>208</v>
      </c>
      <c r="C40" s="6" t="s">
        <v>35</v>
      </c>
      <c r="D40" s="6" t="s">
        <v>37</v>
      </c>
      <c r="E40" s="6" t="s">
        <v>210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205</v>
      </c>
      <c r="B41" s="6" t="s">
        <v>208</v>
      </c>
      <c r="C41" s="6" t="s">
        <v>35</v>
      </c>
      <c r="D41" s="6" t="s">
        <v>37</v>
      </c>
      <c r="E41" s="6" t="s">
        <v>210</v>
      </c>
      <c r="F41" s="90" t="s">
        <v>109</v>
      </c>
      <c r="G41" s="7" t="s">
        <v>29</v>
      </c>
      <c r="H41" s="7" t="s">
        <v>206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208</v>
      </c>
      <c r="C42" s="66" t="s">
        <v>35</v>
      </c>
      <c r="D42" s="66" t="s">
        <v>37</v>
      </c>
      <c r="E42" s="66" t="s">
        <v>210</v>
      </c>
      <c r="F42" s="89" t="s">
        <v>109</v>
      </c>
      <c r="G42" s="83" t="s">
        <v>29</v>
      </c>
      <c r="H42" s="83" t="s">
        <v>206</v>
      </c>
      <c r="I42" s="83" t="s">
        <v>95</v>
      </c>
      <c r="J42" s="88">
        <f>'Прил 2'!J71</f>
        <v>0.5</v>
      </c>
      <c r="K42" s="88">
        <f>'Прил 2'!K71</f>
        <v>0.5</v>
      </c>
      <c r="L42" s="88">
        <f>'Прил 2'!L71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216</v>
      </c>
      <c r="B43" s="85" t="s">
        <v>217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218</v>
      </c>
      <c r="B44" s="85" t="s">
        <v>217</v>
      </c>
      <c r="C44" s="7" t="s">
        <v>35</v>
      </c>
      <c r="D44" s="7" t="s">
        <v>35</v>
      </c>
      <c r="E44" s="7" t="s">
        <v>219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217</v>
      </c>
      <c r="C45" s="6" t="s">
        <v>35</v>
      </c>
      <c r="D45" s="6" t="s">
        <v>37</v>
      </c>
      <c r="E45" s="6" t="s">
        <v>219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217</v>
      </c>
      <c r="C46" s="6" t="s">
        <v>35</v>
      </c>
      <c r="D46" s="6" t="s">
        <v>37</v>
      </c>
      <c r="E46" s="6" t="s">
        <v>219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217</v>
      </c>
      <c r="C47" s="6" t="s">
        <v>35</v>
      </c>
      <c r="D47" s="6" t="s">
        <v>37</v>
      </c>
      <c r="E47" s="6" t="s">
        <v>219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215</v>
      </c>
      <c r="B48" s="6" t="s">
        <v>217</v>
      </c>
      <c r="C48" s="6" t="s">
        <v>35</v>
      </c>
      <c r="D48" s="6" t="s">
        <v>37</v>
      </c>
      <c r="E48" s="6" t="s">
        <v>219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217</v>
      </c>
      <c r="C49" s="6" t="s">
        <v>35</v>
      </c>
      <c r="D49" s="6" t="s">
        <v>37</v>
      </c>
      <c r="E49" s="6" t="s">
        <v>219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2'!J56</f>
        <v>0.5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1453.52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482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382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382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382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382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382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382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202</v>
      </c>
      <c r="B58" s="90" t="s">
        <v>34</v>
      </c>
      <c r="C58" s="6" t="s">
        <v>24</v>
      </c>
      <c r="D58" s="7" t="s">
        <v>37</v>
      </c>
      <c r="E58" s="71" t="s">
        <v>203</v>
      </c>
      <c r="F58" s="6"/>
      <c r="G58" s="6"/>
      <c r="H58" s="6"/>
      <c r="I58" s="7"/>
      <c r="J58" s="35">
        <f>J59</f>
        <v>100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203</v>
      </c>
      <c r="F59" s="6" t="s">
        <v>112</v>
      </c>
      <c r="G59" s="6"/>
      <c r="H59" s="6"/>
      <c r="I59" s="7"/>
      <c r="J59" s="35">
        <f>J60</f>
        <v>100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203</v>
      </c>
      <c r="F60" s="6" t="s">
        <v>113</v>
      </c>
      <c r="G60" s="6"/>
      <c r="H60" s="6"/>
      <c r="I60" s="7"/>
      <c r="J60" s="35">
        <f>J61</f>
        <v>100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203</v>
      </c>
      <c r="F61" s="6" t="s">
        <v>113</v>
      </c>
      <c r="G61" s="6" t="s">
        <v>17</v>
      </c>
      <c r="H61" s="6"/>
      <c r="I61" s="7"/>
      <c r="J61" s="35">
        <f>J62</f>
        <v>100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203</v>
      </c>
      <c r="F62" s="6" t="s">
        <v>113</v>
      </c>
      <c r="G62" s="6" t="s">
        <v>17</v>
      </c>
      <c r="H62" s="6" t="s">
        <v>28</v>
      </c>
      <c r="I62" s="7"/>
      <c r="J62" s="35">
        <f>J63</f>
        <v>100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203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100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971.52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509.5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509.5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509.5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509.5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509.5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509.5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360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300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300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300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300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300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202</v>
      </c>
      <c r="B82" s="179" t="s">
        <v>34</v>
      </c>
      <c r="C82" s="173" t="s">
        <v>25</v>
      </c>
      <c r="D82" s="7" t="s">
        <v>37</v>
      </c>
      <c r="E82" s="85" t="s">
        <v>203</v>
      </c>
      <c r="F82" s="7"/>
      <c r="G82" s="180"/>
      <c r="H82" s="6"/>
      <c r="I82" s="181"/>
      <c r="J82" s="35">
        <f t="shared" ref="J82:L86" si="28">J83</f>
        <v>102.02</v>
      </c>
      <c r="K82" s="35">
        <f t="shared" si="28"/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203</v>
      </c>
      <c r="F83" s="7" t="s">
        <v>112</v>
      </c>
      <c r="G83" s="180"/>
      <c r="H83" s="6"/>
      <c r="I83" s="181"/>
      <c r="J83" s="35">
        <f>J84</f>
        <v>102.02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203</v>
      </c>
      <c r="F84" s="7" t="s">
        <v>113</v>
      </c>
      <c r="G84" s="180"/>
      <c r="H84" s="6"/>
      <c r="I84" s="181"/>
      <c r="J84" s="35">
        <f>J85</f>
        <v>102.02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203</v>
      </c>
      <c r="F85" s="7" t="s">
        <v>113</v>
      </c>
      <c r="G85" s="180" t="s">
        <v>17</v>
      </c>
      <c r="H85" s="6"/>
      <c r="I85" s="181"/>
      <c r="J85" s="35">
        <f>J86</f>
        <v>102.02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203</v>
      </c>
      <c r="F86" s="7" t="s">
        <v>113</v>
      </c>
      <c r="G86" s="180" t="s">
        <v>17</v>
      </c>
      <c r="H86" s="6" t="s">
        <v>18</v>
      </c>
      <c r="I86" s="181"/>
      <c r="J86" s="35">
        <f>J87</f>
        <v>102.02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203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102.02</v>
      </c>
      <c r="K87" s="88">
        <f>'Прил 2'!K32</f>
        <v>0</v>
      </c>
      <c r="L87" s="88">
        <f>'Прил 2'!L32</f>
        <v>0</v>
      </c>
    </row>
    <row r="88" spans="1:12" ht="53.45" customHeight="1">
      <c r="A88" s="70" t="s">
        <v>142</v>
      </c>
      <c r="B88" s="121">
        <v>89</v>
      </c>
      <c r="C88" s="117"/>
      <c r="D88" s="7"/>
      <c r="E88" s="7"/>
      <c r="F88" s="7"/>
      <c r="G88" s="7"/>
      <c r="H88" s="7"/>
      <c r="I88" s="7"/>
      <c r="J88" s="35">
        <f>J89</f>
        <v>444.4</v>
      </c>
      <c r="K88" s="35">
        <f t="shared" ref="K88:L88" si="29">K89</f>
        <v>412.19999999999993</v>
      </c>
      <c r="L88" s="35">
        <f t="shared" si="29"/>
        <v>426.40000000000003</v>
      </c>
    </row>
    <row r="89" spans="1:12" ht="56.45" customHeight="1">
      <c r="A89" s="70" t="s">
        <v>143</v>
      </c>
      <c r="B89" s="121">
        <v>89</v>
      </c>
      <c r="C89" s="117" t="s">
        <v>24</v>
      </c>
      <c r="D89" s="7"/>
      <c r="E89" s="7"/>
      <c r="F89" s="7"/>
      <c r="G89" s="7"/>
      <c r="H89" s="7"/>
      <c r="I89" s="7"/>
      <c r="J89" s="35">
        <f>J90+J96+J102+J108+J114+J120+J132+J143+J126</f>
        <v>444.4</v>
      </c>
      <c r="K89" s="35">
        <f>K90+K96+K102+K108+K114+K120+K132+K143+K126</f>
        <v>412.19999999999993</v>
      </c>
      <c r="L89" s="35">
        <f>L90+L96+L102+L108+L114+L120+L132+L143+L126</f>
        <v>426.40000000000003</v>
      </c>
    </row>
    <row r="90" spans="1:12" ht="15.75">
      <c r="A90" s="118" t="s">
        <v>61</v>
      </c>
      <c r="B90" s="7">
        <v>89</v>
      </c>
      <c r="C90" s="7">
        <v>1</v>
      </c>
      <c r="D90" s="7" t="s">
        <v>37</v>
      </c>
      <c r="E90" s="7" t="s">
        <v>62</v>
      </c>
      <c r="F90" s="7"/>
      <c r="G90" s="7"/>
      <c r="H90" s="7"/>
      <c r="I90" s="7"/>
      <c r="J90" s="35">
        <f>J93</f>
        <v>128.80000000000001</v>
      </c>
      <c r="K90" s="35">
        <f>K93</f>
        <v>100.68</v>
      </c>
      <c r="L90" s="35">
        <f>L93</f>
        <v>69.140000000000015</v>
      </c>
    </row>
    <row r="91" spans="1:12" ht="15.75">
      <c r="A91" s="70" t="s">
        <v>102</v>
      </c>
      <c r="B91" s="7">
        <v>89</v>
      </c>
      <c r="C91" s="7">
        <v>1</v>
      </c>
      <c r="D91" s="7" t="s">
        <v>37</v>
      </c>
      <c r="E91" s="7" t="s">
        <v>62</v>
      </c>
      <c r="F91" s="7" t="s">
        <v>104</v>
      </c>
      <c r="G91" s="7"/>
      <c r="H91" s="7"/>
      <c r="I91" s="7"/>
      <c r="J91" s="35">
        <f>J92</f>
        <v>128.80000000000001</v>
      </c>
      <c r="K91" s="35">
        <f t="shared" ref="K91:L91" si="30">K92</f>
        <v>100.68</v>
      </c>
      <c r="L91" s="35">
        <f t="shared" si="30"/>
        <v>69.140000000000015</v>
      </c>
    </row>
    <row r="92" spans="1:12" ht="15.75">
      <c r="A92" s="70" t="s">
        <v>103</v>
      </c>
      <c r="B92" s="7">
        <v>89</v>
      </c>
      <c r="C92" s="7">
        <v>1</v>
      </c>
      <c r="D92" s="7" t="s">
        <v>37</v>
      </c>
      <c r="E92" s="7" t="s">
        <v>62</v>
      </c>
      <c r="F92" s="7" t="s">
        <v>105</v>
      </c>
      <c r="G92" s="7"/>
      <c r="H92" s="7"/>
      <c r="I92" s="7"/>
      <c r="J92" s="35">
        <f>J93</f>
        <v>128.80000000000001</v>
      </c>
      <c r="K92" s="35">
        <f t="shared" ref="K92:L92" si="31">K93</f>
        <v>100.68</v>
      </c>
      <c r="L92" s="35">
        <f t="shared" si="31"/>
        <v>69.140000000000015</v>
      </c>
    </row>
    <row r="93" spans="1:12" ht="15.75">
      <c r="A93" s="118" t="s">
        <v>60</v>
      </c>
      <c r="B93" s="7">
        <v>89</v>
      </c>
      <c r="C93" s="7">
        <v>1</v>
      </c>
      <c r="D93" s="7" t="s">
        <v>37</v>
      </c>
      <c r="E93" s="7" t="s">
        <v>62</v>
      </c>
      <c r="F93" s="7" t="s">
        <v>105</v>
      </c>
      <c r="G93" s="7" t="s">
        <v>31</v>
      </c>
      <c r="H93" s="7"/>
      <c r="I93" s="7"/>
      <c r="J93" s="35">
        <f>J94</f>
        <v>128.80000000000001</v>
      </c>
      <c r="K93" s="35">
        <f t="shared" ref="K93:L94" si="32">K94</f>
        <v>100.68</v>
      </c>
      <c r="L93" s="35">
        <f t="shared" si="32"/>
        <v>69.140000000000015</v>
      </c>
    </row>
    <row r="94" spans="1:12" ht="15.75">
      <c r="A94" s="118" t="s">
        <v>27</v>
      </c>
      <c r="B94" s="7">
        <v>89</v>
      </c>
      <c r="C94" s="7">
        <v>1</v>
      </c>
      <c r="D94" s="7" t="s">
        <v>37</v>
      </c>
      <c r="E94" s="7" t="s">
        <v>62</v>
      </c>
      <c r="F94" s="7" t="s">
        <v>105</v>
      </c>
      <c r="G94" s="7" t="s">
        <v>31</v>
      </c>
      <c r="H94" s="7" t="s">
        <v>17</v>
      </c>
      <c r="I94" s="7"/>
      <c r="J94" s="35">
        <f>J95</f>
        <v>128.80000000000001</v>
      </c>
      <c r="K94" s="35">
        <f t="shared" si="32"/>
        <v>100.68</v>
      </c>
      <c r="L94" s="35">
        <f t="shared" si="32"/>
        <v>69.140000000000015</v>
      </c>
    </row>
    <row r="95" spans="1:12" ht="37.9" customHeight="1">
      <c r="A95" s="120" t="s">
        <v>75</v>
      </c>
      <c r="B95" s="83">
        <v>89</v>
      </c>
      <c r="C95" s="83">
        <v>1</v>
      </c>
      <c r="D95" s="83" t="s">
        <v>37</v>
      </c>
      <c r="E95" s="83" t="s">
        <v>62</v>
      </c>
      <c r="F95" s="83" t="s">
        <v>105</v>
      </c>
      <c r="G95" s="83" t="s">
        <v>31</v>
      </c>
      <c r="H95" s="83" t="s">
        <v>17</v>
      </c>
      <c r="I95" s="83" t="s">
        <v>95</v>
      </c>
      <c r="J95" s="88">
        <f>'Прил 2'!J104</f>
        <v>128.80000000000001</v>
      </c>
      <c r="K95" s="88">
        <f>'Прил 2'!K104</f>
        <v>100.68</v>
      </c>
      <c r="L95" s="88">
        <f>'Прил 2'!L104</f>
        <v>69.140000000000015</v>
      </c>
    </row>
    <row r="96" spans="1:12" ht="52.9" customHeight="1">
      <c r="A96" s="73" t="s">
        <v>116</v>
      </c>
      <c r="B96" s="6">
        <v>89</v>
      </c>
      <c r="C96" s="7" t="s">
        <v>24</v>
      </c>
      <c r="D96" s="7" t="s">
        <v>37</v>
      </c>
      <c r="E96" s="7" t="s">
        <v>47</v>
      </c>
      <c r="F96" s="7"/>
      <c r="G96" s="7"/>
      <c r="H96" s="7"/>
      <c r="I96" s="7"/>
      <c r="J96" s="35">
        <f>J99</f>
        <v>5</v>
      </c>
      <c r="K96" s="35">
        <f>K99</f>
        <v>5</v>
      </c>
      <c r="L96" s="35">
        <f>L99</f>
        <v>5</v>
      </c>
    </row>
    <row r="97" spans="1:12" ht="21.6" customHeight="1">
      <c r="A97" s="78" t="s">
        <v>114</v>
      </c>
      <c r="B97" s="6" t="s">
        <v>49</v>
      </c>
      <c r="C97" s="7" t="s">
        <v>24</v>
      </c>
      <c r="D97" s="7" t="s">
        <v>37</v>
      </c>
      <c r="E97" s="7" t="s">
        <v>47</v>
      </c>
      <c r="F97" s="7" t="s">
        <v>115</v>
      </c>
      <c r="G97" s="7"/>
      <c r="H97" s="7"/>
      <c r="I97" s="7"/>
      <c r="J97" s="35">
        <f>J98</f>
        <v>5</v>
      </c>
      <c r="K97" s="35">
        <f t="shared" ref="K97:L97" si="33">K98</f>
        <v>5</v>
      </c>
      <c r="L97" s="35">
        <f t="shared" si="33"/>
        <v>5</v>
      </c>
    </row>
    <row r="98" spans="1:12" ht="22.15" customHeight="1">
      <c r="A98" s="73" t="s">
        <v>48</v>
      </c>
      <c r="B98" s="6" t="s">
        <v>49</v>
      </c>
      <c r="C98" s="7" t="s">
        <v>24</v>
      </c>
      <c r="D98" s="7" t="s">
        <v>37</v>
      </c>
      <c r="E98" s="7" t="s">
        <v>47</v>
      </c>
      <c r="F98" s="7" t="s">
        <v>50</v>
      </c>
      <c r="G98" s="7"/>
      <c r="H98" s="7"/>
      <c r="I98" s="7"/>
      <c r="J98" s="35">
        <f>J99</f>
        <v>5</v>
      </c>
      <c r="K98" s="35">
        <f t="shared" ref="K98:L98" si="34">K99</f>
        <v>5</v>
      </c>
      <c r="L98" s="35">
        <f t="shared" si="34"/>
        <v>5</v>
      </c>
    </row>
    <row r="99" spans="1:12" ht="15.75">
      <c r="A99" s="118" t="s">
        <v>16</v>
      </c>
      <c r="B99" s="6" t="s">
        <v>49</v>
      </c>
      <c r="C99" s="7" t="s">
        <v>24</v>
      </c>
      <c r="D99" s="7" t="s">
        <v>37</v>
      </c>
      <c r="E99" s="7" t="s">
        <v>47</v>
      </c>
      <c r="F99" s="7" t="s">
        <v>50</v>
      </c>
      <c r="G99" s="7" t="s">
        <v>17</v>
      </c>
      <c r="H99" s="7"/>
      <c r="I99" s="7"/>
      <c r="J99" s="35">
        <f>J100</f>
        <v>5</v>
      </c>
      <c r="K99" s="35">
        <f t="shared" ref="K99:L100" si="35">K100</f>
        <v>5</v>
      </c>
      <c r="L99" s="35">
        <f t="shared" si="35"/>
        <v>5</v>
      </c>
    </row>
    <row r="100" spans="1:12" ht="15.75">
      <c r="A100" s="118" t="s">
        <v>68</v>
      </c>
      <c r="B100" s="6" t="s">
        <v>49</v>
      </c>
      <c r="C100" s="7" t="s">
        <v>24</v>
      </c>
      <c r="D100" s="7" t="s">
        <v>37</v>
      </c>
      <c r="E100" s="7" t="s">
        <v>47</v>
      </c>
      <c r="F100" s="7" t="s">
        <v>50</v>
      </c>
      <c r="G100" s="7" t="s">
        <v>17</v>
      </c>
      <c r="H100" s="7" t="s">
        <v>46</v>
      </c>
      <c r="I100" s="7"/>
      <c r="J100" s="35">
        <f>J101</f>
        <v>5</v>
      </c>
      <c r="K100" s="35">
        <f t="shared" si="35"/>
        <v>5</v>
      </c>
      <c r="L100" s="35">
        <f t="shared" si="35"/>
        <v>5</v>
      </c>
    </row>
    <row r="101" spans="1:12" ht="31.5">
      <c r="A101" s="120" t="s">
        <v>75</v>
      </c>
      <c r="B101" s="87">
        <v>89</v>
      </c>
      <c r="C101" s="144" t="s">
        <v>24</v>
      </c>
      <c r="D101" s="83" t="s">
        <v>37</v>
      </c>
      <c r="E101" s="83" t="s">
        <v>47</v>
      </c>
      <c r="F101" s="83" t="s">
        <v>50</v>
      </c>
      <c r="G101" s="83" t="s">
        <v>17</v>
      </c>
      <c r="H101" s="83" t="s">
        <v>46</v>
      </c>
      <c r="I101" s="145">
        <v>918</v>
      </c>
      <c r="J101" s="88">
        <f>'Прил 2'!J43</f>
        <v>5</v>
      </c>
      <c r="K101" s="88">
        <f>'Прил 2'!K43</f>
        <v>5</v>
      </c>
      <c r="L101" s="88">
        <f>'Прил 2'!L43</f>
        <v>5</v>
      </c>
    </row>
    <row r="102" spans="1:12" ht="15.75">
      <c r="A102" s="118" t="s">
        <v>64</v>
      </c>
      <c r="B102" s="7">
        <v>89</v>
      </c>
      <c r="C102" s="7">
        <v>1</v>
      </c>
      <c r="D102" s="7" t="s">
        <v>37</v>
      </c>
      <c r="E102" s="7">
        <v>41240</v>
      </c>
      <c r="F102" s="7"/>
      <c r="G102" s="7"/>
      <c r="H102" s="7"/>
      <c r="I102" s="7"/>
      <c r="J102" s="35">
        <f>J105</f>
        <v>2.2999999999999998</v>
      </c>
      <c r="K102" s="35">
        <f>K105</f>
        <v>2.2999999999999998</v>
      </c>
      <c r="L102" s="35">
        <f>L105</f>
        <v>2.2999999999999998</v>
      </c>
    </row>
    <row r="103" spans="1:12" ht="15.75">
      <c r="A103" s="73" t="s">
        <v>99</v>
      </c>
      <c r="B103" s="7">
        <v>89</v>
      </c>
      <c r="C103" s="7">
        <v>1</v>
      </c>
      <c r="D103" s="7" t="s">
        <v>37</v>
      </c>
      <c r="E103" s="7" t="s">
        <v>69</v>
      </c>
      <c r="F103" s="7" t="s">
        <v>100</v>
      </c>
      <c r="G103" s="7"/>
      <c r="H103" s="7"/>
      <c r="I103" s="7"/>
      <c r="J103" s="35">
        <f>J104</f>
        <v>2.2999999999999998</v>
      </c>
      <c r="K103" s="35">
        <f t="shared" ref="K103:L103" si="36">K104</f>
        <v>2.2999999999999998</v>
      </c>
      <c r="L103" s="35">
        <f t="shared" si="36"/>
        <v>2.2999999999999998</v>
      </c>
    </row>
    <row r="104" spans="1:12" ht="15.75">
      <c r="A104" s="78" t="s">
        <v>65</v>
      </c>
      <c r="B104" s="7">
        <v>89</v>
      </c>
      <c r="C104" s="7">
        <v>1</v>
      </c>
      <c r="D104" s="7" t="s">
        <v>37</v>
      </c>
      <c r="E104" s="7" t="s">
        <v>69</v>
      </c>
      <c r="F104" s="7" t="s">
        <v>165</v>
      </c>
      <c r="G104" s="7"/>
      <c r="H104" s="7"/>
      <c r="I104" s="7"/>
      <c r="J104" s="35">
        <f>J105</f>
        <v>2.2999999999999998</v>
      </c>
      <c r="K104" s="35">
        <f t="shared" ref="K104:L104" si="37">K105</f>
        <v>2.2999999999999998</v>
      </c>
      <c r="L104" s="35">
        <f t="shared" si="37"/>
        <v>2.2999999999999998</v>
      </c>
    </row>
    <row r="105" spans="1:12" ht="15.75">
      <c r="A105" s="118" t="s">
        <v>19</v>
      </c>
      <c r="B105" s="7">
        <v>89</v>
      </c>
      <c r="C105" s="7">
        <v>1</v>
      </c>
      <c r="D105" s="7" t="s">
        <v>37</v>
      </c>
      <c r="E105" s="7" t="s">
        <v>69</v>
      </c>
      <c r="F105" s="7" t="s">
        <v>165</v>
      </c>
      <c r="G105" s="7" t="s">
        <v>32</v>
      </c>
      <c r="H105" s="7"/>
      <c r="I105" s="7"/>
      <c r="J105" s="35">
        <f>J106</f>
        <v>2.2999999999999998</v>
      </c>
      <c r="K105" s="35">
        <f t="shared" ref="K105:L106" si="38">K106</f>
        <v>2.2999999999999998</v>
      </c>
      <c r="L105" s="35">
        <f t="shared" si="38"/>
        <v>2.2999999999999998</v>
      </c>
    </row>
    <row r="106" spans="1:12" ht="22.5" customHeight="1">
      <c r="A106" s="118" t="s">
        <v>63</v>
      </c>
      <c r="B106" s="7">
        <v>89</v>
      </c>
      <c r="C106" s="7">
        <v>1</v>
      </c>
      <c r="D106" s="7" t="s">
        <v>37</v>
      </c>
      <c r="E106" s="7" t="s">
        <v>69</v>
      </c>
      <c r="F106" s="7" t="s">
        <v>165</v>
      </c>
      <c r="G106" s="7" t="s">
        <v>32</v>
      </c>
      <c r="H106" s="7" t="s">
        <v>17</v>
      </c>
      <c r="I106" s="7"/>
      <c r="J106" s="35">
        <f>J107</f>
        <v>2.2999999999999998</v>
      </c>
      <c r="K106" s="35">
        <f t="shared" si="38"/>
        <v>2.2999999999999998</v>
      </c>
      <c r="L106" s="35">
        <f t="shared" si="38"/>
        <v>2.2999999999999998</v>
      </c>
    </row>
    <row r="107" spans="1:12" ht="31.5">
      <c r="A107" s="120" t="s">
        <v>75</v>
      </c>
      <c r="B107" s="83">
        <v>89</v>
      </c>
      <c r="C107" s="83">
        <v>1</v>
      </c>
      <c r="D107" s="83" t="s">
        <v>37</v>
      </c>
      <c r="E107" s="83" t="s">
        <v>69</v>
      </c>
      <c r="F107" s="83" t="s">
        <v>165</v>
      </c>
      <c r="G107" s="83" t="s">
        <v>32</v>
      </c>
      <c r="H107" s="83" t="s">
        <v>17</v>
      </c>
      <c r="I107" s="83" t="s">
        <v>95</v>
      </c>
      <c r="J107" s="88">
        <f>'Прил 2'!J111</f>
        <v>2.2999999999999998</v>
      </c>
      <c r="K107" s="88">
        <f>'Прил 2'!K111</f>
        <v>2.2999999999999998</v>
      </c>
      <c r="L107" s="88">
        <f>'Прил 2'!L111</f>
        <v>2.2999999999999998</v>
      </c>
    </row>
    <row r="108" spans="1:12" ht="15.75">
      <c r="A108" s="78" t="s">
        <v>227</v>
      </c>
      <c r="B108" s="6">
        <v>89</v>
      </c>
      <c r="C108" s="7" t="s">
        <v>24</v>
      </c>
      <c r="D108" s="7" t="s">
        <v>37</v>
      </c>
      <c r="E108" s="7" t="s">
        <v>167</v>
      </c>
      <c r="F108" s="7"/>
      <c r="G108" s="7"/>
      <c r="H108" s="7"/>
      <c r="I108" s="7"/>
      <c r="J108" s="35">
        <f t="shared" ref="J108:L109" si="39">J109</f>
        <v>0</v>
      </c>
      <c r="K108" s="35">
        <f t="shared" si="39"/>
        <v>28.12</v>
      </c>
      <c r="L108" s="35">
        <f t="shared" si="39"/>
        <v>59.66</v>
      </c>
    </row>
    <row r="109" spans="1:12" ht="15.75">
      <c r="A109" s="78" t="s">
        <v>114</v>
      </c>
      <c r="B109" s="121">
        <v>89</v>
      </c>
      <c r="C109" s="7" t="s">
        <v>24</v>
      </c>
      <c r="D109" s="7" t="s">
        <v>37</v>
      </c>
      <c r="E109" s="7" t="s">
        <v>167</v>
      </c>
      <c r="F109" s="7" t="s">
        <v>115</v>
      </c>
      <c r="G109" s="7"/>
      <c r="H109" s="7"/>
      <c r="I109" s="7"/>
      <c r="J109" s="35">
        <f t="shared" si="39"/>
        <v>0</v>
      </c>
      <c r="K109" s="35">
        <f t="shared" si="39"/>
        <v>28.12</v>
      </c>
      <c r="L109" s="35">
        <f t="shared" si="39"/>
        <v>59.66</v>
      </c>
    </row>
    <row r="110" spans="1:12" ht="15.75">
      <c r="A110" s="78" t="s">
        <v>48</v>
      </c>
      <c r="B110" s="121">
        <v>89</v>
      </c>
      <c r="C110" s="7" t="s">
        <v>24</v>
      </c>
      <c r="D110" s="7" t="s">
        <v>37</v>
      </c>
      <c r="E110" s="7" t="s">
        <v>167</v>
      </c>
      <c r="F110" s="7" t="s">
        <v>50</v>
      </c>
      <c r="G110" s="7"/>
      <c r="H110" s="7"/>
      <c r="I110" s="7"/>
      <c r="J110" s="35">
        <f>'Прил 2'!J114</f>
        <v>0</v>
      </c>
      <c r="K110" s="35">
        <f t="shared" ref="K110:L112" si="40">K111</f>
        <v>28.12</v>
      </c>
      <c r="L110" s="35">
        <f t="shared" si="40"/>
        <v>59.66</v>
      </c>
    </row>
    <row r="111" spans="1:12" ht="15.75">
      <c r="A111" s="78" t="s">
        <v>227</v>
      </c>
      <c r="B111" s="121">
        <v>89</v>
      </c>
      <c r="C111" s="7" t="s">
        <v>24</v>
      </c>
      <c r="D111" s="7" t="s">
        <v>37</v>
      </c>
      <c r="E111" s="7" t="s">
        <v>167</v>
      </c>
      <c r="F111" s="7" t="s">
        <v>50</v>
      </c>
      <c r="G111" s="7" t="s">
        <v>166</v>
      </c>
      <c r="H111" s="7"/>
      <c r="I111" s="7"/>
      <c r="J111" s="35">
        <f>J112</f>
        <v>0</v>
      </c>
      <c r="K111" s="35">
        <f t="shared" si="40"/>
        <v>28.12</v>
      </c>
      <c r="L111" s="35">
        <f t="shared" si="40"/>
        <v>59.66</v>
      </c>
    </row>
    <row r="112" spans="1:12" ht="15.75">
      <c r="A112" s="78" t="s">
        <v>227</v>
      </c>
      <c r="B112" s="121">
        <v>89</v>
      </c>
      <c r="C112" s="7" t="s">
        <v>24</v>
      </c>
      <c r="D112" s="7" t="s">
        <v>37</v>
      </c>
      <c r="E112" s="7" t="s">
        <v>167</v>
      </c>
      <c r="F112" s="7" t="s">
        <v>50</v>
      </c>
      <c r="G112" s="7" t="s">
        <v>166</v>
      </c>
      <c r="H112" s="7" t="s">
        <v>166</v>
      </c>
      <c r="I112" s="7"/>
      <c r="J112" s="35">
        <f>J113</f>
        <v>0</v>
      </c>
      <c r="K112" s="35">
        <f t="shared" si="40"/>
        <v>28.12</v>
      </c>
      <c r="L112" s="35">
        <f t="shared" si="40"/>
        <v>59.66</v>
      </c>
    </row>
    <row r="113" spans="1:12" ht="31.5">
      <c r="A113" s="120" t="s">
        <v>75</v>
      </c>
      <c r="B113" s="87">
        <v>89</v>
      </c>
      <c r="C113" s="83" t="s">
        <v>24</v>
      </c>
      <c r="D113" s="83" t="s">
        <v>37</v>
      </c>
      <c r="E113" s="83" t="s">
        <v>167</v>
      </c>
      <c r="F113" s="83" t="s">
        <v>50</v>
      </c>
      <c r="G113" s="83" t="s">
        <v>166</v>
      </c>
      <c r="H113" s="83" t="s">
        <v>166</v>
      </c>
      <c r="I113" s="83" t="s">
        <v>95</v>
      </c>
      <c r="J113" s="88">
        <f>'Прил 2'!J118</f>
        <v>0</v>
      </c>
      <c r="K113" s="88">
        <f>'Прил 2'!K118</f>
        <v>28.12</v>
      </c>
      <c r="L113" s="88">
        <f>'Прил 2'!L118</f>
        <v>59.66</v>
      </c>
    </row>
    <row r="114" spans="1:12" ht="15.75">
      <c r="A114" s="73" t="s">
        <v>59</v>
      </c>
      <c r="B114" s="6" t="s">
        <v>49</v>
      </c>
      <c r="C114" s="7">
        <v>1</v>
      </c>
      <c r="D114" s="7" t="s">
        <v>37</v>
      </c>
      <c r="E114" s="11">
        <v>43010</v>
      </c>
      <c r="F114" s="11"/>
      <c r="G114" s="117"/>
      <c r="H114" s="117"/>
      <c r="I114" s="117"/>
      <c r="J114" s="35">
        <f>J117</f>
        <v>86</v>
      </c>
      <c r="K114" s="35">
        <f>K117</f>
        <v>50</v>
      </c>
      <c r="L114" s="35">
        <f>L117</f>
        <v>50</v>
      </c>
    </row>
    <row r="115" spans="1:12" ht="31.5">
      <c r="A115" s="73" t="s">
        <v>107</v>
      </c>
      <c r="B115" s="6" t="s">
        <v>49</v>
      </c>
      <c r="C115" s="7">
        <v>1</v>
      </c>
      <c r="D115" s="7" t="s">
        <v>37</v>
      </c>
      <c r="E115" s="11">
        <v>43010</v>
      </c>
      <c r="F115" s="11">
        <v>200</v>
      </c>
      <c r="G115" s="117"/>
      <c r="H115" s="117"/>
      <c r="I115" s="117"/>
      <c r="J115" s="35">
        <f>J116</f>
        <v>86</v>
      </c>
      <c r="K115" s="35">
        <f t="shared" ref="K115:L115" si="41">K116</f>
        <v>50</v>
      </c>
      <c r="L115" s="35">
        <f t="shared" si="41"/>
        <v>50</v>
      </c>
    </row>
    <row r="116" spans="1:12" ht="15.75">
      <c r="A116" s="73" t="s">
        <v>43</v>
      </c>
      <c r="B116" s="6" t="s">
        <v>49</v>
      </c>
      <c r="C116" s="7">
        <v>1</v>
      </c>
      <c r="D116" s="7" t="s">
        <v>37</v>
      </c>
      <c r="E116" s="11">
        <v>43010</v>
      </c>
      <c r="F116" s="11">
        <v>240</v>
      </c>
      <c r="G116" s="117"/>
      <c r="H116" s="117"/>
      <c r="I116" s="117"/>
      <c r="J116" s="35">
        <f>J117</f>
        <v>86</v>
      </c>
      <c r="K116" s="35">
        <f t="shared" ref="K116:L116" si="42">K117</f>
        <v>50</v>
      </c>
      <c r="L116" s="35">
        <f t="shared" si="42"/>
        <v>50</v>
      </c>
    </row>
    <row r="117" spans="1:12" ht="15.75">
      <c r="A117" s="118" t="s">
        <v>57</v>
      </c>
      <c r="B117" s="6" t="s">
        <v>49</v>
      </c>
      <c r="C117" s="7">
        <v>1</v>
      </c>
      <c r="D117" s="7" t="s">
        <v>37</v>
      </c>
      <c r="E117" s="11">
        <v>43010</v>
      </c>
      <c r="F117" s="11">
        <v>240</v>
      </c>
      <c r="G117" s="117" t="s">
        <v>20</v>
      </c>
      <c r="H117" s="117"/>
      <c r="I117" s="117"/>
      <c r="J117" s="35">
        <f>J118</f>
        <v>86</v>
      </c>
      <c r="K117" s="35">
        <f t="shared" ref="K117:L118" si="43">K118</f>
        <v>50</v>
      </c>
      <c r="L117" s="35">
        <f t="shared" si="43"/>
        <v>50</v>
      </c>
    </row>
    <row r="118" spans="1:12" ht="15.75">
      <c r="A118" s="10" t="s">
        <v>58</v>
      </c>
      <c r="B118" s="6" t="s">
        <v>49</v>
      </c>
      <c r="C118" s="7">
        <v>1</v>
      </c>
      <c r="D118" s="7" t="s">
        <v>37</v>
      </c>
      <c r="E118" s="11">
        <v>43010</v>
      </c>
      <c r="F118" s="11">
        <v>240</v>
      </c>
      <c r="G118" s="117" t="s">
        <v>20</v>
      </c>
      <c r="H118" s="117" t="s">
        <v>29</v>
      </c>
      <c r="I118" s="117"/>
      <c r="J118" s="35">
        <f>J119</f>
        <v>86</v>
      </c>
      <c r="K118" s="35">
        <f t="shared" si="43"/>
        <v>50</v>
      </c>
      <c r="L118" s="35">
        <f t="shared" si="43"/>
        <v>50</v>
      </c>
    </row>
    <row r="119" spans="1:12" ht="31.5">
      <c r="A119" s="120" t="s">
        <v>75</v>
      </c>
      <c r="B119" s="66" t="s">
        <v>49</v>
      </c>
      <c r="C119" s="83">
        <v>1</v>
      </c>
      <c r="D119" s="83" t="s">
        <v>37</v>
      </c>
      <c r="E119" s="145">
        <v>43010</v>
      </c>
      <c r="F119" s="145">
        <v>240</v>
      </c>
      <c r="G119" s="144" t="s">
        <v>20</v>
      </c>
      <c r="H119" s="144" t="s">
        <v>29</v>
      </c>
      <c r="I119" s="144" t="s">
        <v>95</v>
      </c>
      <c r="J119" s="88">
        <f>'Прил 2'!J94</f>
        <v>86</v>
      </c>
      <c r="K119" s="88">
        <f>'Прил 2'!K94</f>
        <v>50</v>
      </c>
      <c r="L119" s="88">
        <f>'Прил 2'!L94</f>
        <v>50</v>
      </c>
    </row>
    <row r="120" spans="1:12" ht="15.75">
      <c r="A120" s="73" t="s">
        <v>151</v>
      </c>
      <c r="B120" s="6" t="s">
        <v>49</v>
      </c>
      <c r="C120" s="7">
        <v>1</v>
      </c>
      <c r="D120" s="7" t="s">
        <v>37</v>
      </c>
      <c r="E120" s="11">
        <v>43040</v>
      </c>
      <c r="F120" s="11"/>
      <c r="G120" s="11"/>
      <c r="H120" s="117"/>
      <c r="I120" s="117"/>
      <c r="J120" s="35">
        <f>J123</f>
        <v>60</v>
      </c>
      <c r="K120" s="35">
        <f>K123</f>
        <v>50</v>
      </c>
      <c r="L120" s="35">
        <f>L123</f>
        <v>50</v>
      </c>
    </row>
    <row r="121" spans="1:12" ht="31.5">
      <c r="A121" s="73" t="s">
        <v>107</v>
      </c>
      <c r="B121" s="6" t="s">
        <v>49</v>
      </c>
      <c r="C121" s="7">
        <v>1</v>
      </c>
      <c r="D121" s="7" t="s">
        <v>37</v>
      </c>
      <c r="E121" s="11">
        <v>43040</v>
      </c>
      <c r="F121" s="11">
        <v>200</v>
      </c>
      <c r="G121" s="11"/>
      <c r="H121" s="117"/>
      <c r="I121" s="117"/>
      <c r="J121" s="35">
        <f>J122</f>
        <v>60</v>
      </c>
      <c r="K121" s="35">
        <f t="shared" ref="K121:L121" si="44">K122</f>
        <v>50</v>
      </c>
      <c r="L121" s="35">
        <f t="shared" si="44"/>
        <v>50</v>
      </c>
    </row>
    <row r="122" spans="1:12" ht="15.75">
      <c r="A122" s="73" t="s">
        <v>43</v>
      </c>
      <c r="B122" s="6" t="s">
        <v>49</v>
      </c>
      <c r="C122" s="7">
        <v>1</v>
      </c>
      <c r="D122" s="7" t="s">
        <v>37</v>
      </c>
      <c r="E122" s="11">
        <v>43040</v>
      </c>
      <c r="F122" s="11">
        <v>240</v>
      </c>
      <c r="G122" s="11"/>
      <c r="H122" s="117"/>
      <c r="I122" s="117"/>
      <c r="J122" s="35">
        <f>J123</f>
        <v>60</v>
      </c>
      <c r="K122" s="35">
        <f t="shared" ref="K122:L122" si="45">K123</f>
        <v>50</v>
      </c>
      <c r="L122" s="35">
        <f t="shared" si="45"/>
        <v>50</v>
      </c>
    </row>
    <row r="123" spans="1:12" ht="15.75">
      <c r="A123" s="118" t="s">
        <v>57</v>
      </c>
      <c r="B123" s="6" t="s">
        <v>49</v>
      </c>
      <c r="C123" s="7">
        <v>1</v>
      </c>
      <c r="D123" s="7" t="s">
        <v>37</v>
      </c>
      <c r="E123" s="11">
        <v>43040</v>
      </c>
      <c r="F123" s="11">
        <v>240</v>
      </c>
      <c r="G123" s="7" t="s">
        <v>20</v>
      </c>
      <c r="H123" s="117"/>
      <c r="I123" s="117"/>
      <c r="J123" s="35">
        <f>J124</f>
        <v>60</v>
      </c>
      <c r="K123" s="35">
        <f t="shared" ref="K123:L124" si="46">K124</f>
        <v>50</v>
      </c>
      <c r="L123" s="35">
        <f t="shared" si="46"/>
        <v>50</v>
      </c>
    </row>
    <row r="124" spans="1:12" ht="15.75">
      <c r="A124" s="10" t="s">
        <v>58</v>
      </c>
      <c r="B124" s="6" t="s">
        <v>49</v>
      </c>
      <c r="C124" s="7">
        <v>1</v>
      </c>
      <c r="D124" s="7" t="s">
        <v>37</v>
      </c>
      <c r="E124" s="11">
        <v>43040</v>
      </c>
      <c r="F124" s="11">
        <v>240</v>
      </c>
      <c r="G124" s="7" t="s">
        <v>20</v>
      </c>
      <c r="H124" s="117" t="s">
        <v>29</v>
      </c>
      <c r="I124" s="117"/>
      <c r="J124" s="35">
        <f>J125</f>
        <v>60</v>
      </c>
      <c r="K124" s="35">
        <f t="shared" si="46"/>
        <v>50</v>
      </c>
      <c r="L124" s="35">
        <f t="shared" si="46"/>
        <v>50</v>
      </c>
    </row>
    <row r="125" spans="1:12" ht="36.6" customHeight="1">
      <c r="A125" s="120" t="s">
        <v>75</v>
      </c>
      <c r="B125" s="66" t="s">
        <v>49</v>
      </c>
      <c r="C125" s="83">
        <v>1</v>
      </c>
      <c r="D125" s="83" t="s">
        <v>37</v>
      </c>
      <c r="E125" s="145">
        <v>43040</v>
      </c>
      <c r="F125" s="145">
        <v>240</v>
      </c>
      <c r="G125" s="83" t="s">
        <v>20</v>
      </c>
      <c r="H125" s="144" t="s">
        <v>29</v>
      </c>
      <c r="I125" s="144" t="s">
        <v>95</v>
      </c>
      <c r="J125" s="88">
        <f>'Прил 2'!J97</f>
        <v>60</v>
      </c>
      <c r="K125" s="88">
        <f>'Прил 2'!K97</f>
        <v>50</v>
      </c>
      <c r="L125" s="88">
        <f>'Прил 2'!L97</f>
        <v>50</v>
      </c>
    </row>
    <row r="126" spans="1:12" ht="36.6" customHeight="1">
      <c r="A126" s="10" t="s">
        <v>220</v>
      </c>
      <c r="B126" s="6">
        <v>89</v>
      </c>
      <c r="C126" s="6">
        <v>1</v>
      </c>
      <c r="D126" s="6" t="s">
        <v>37</v>
      </c>
      <c r="E126" s="6" t="s">
        <v>221</v>
      </c>
      <c r="F126" s="6"/>
      <c r="G126" s="7"/>
      <c r="H126" s="7"/>
      <c r="I126" s="7"/>
      <c r="J126" s="35">
        <f>J127</f>
        <v>30</v>
      </c>
      <c r="K126" s="35">
        <f t="shared" ref="K126:L130" si="47">K127</f>
        <v>30</v>
      </c>
      <c r="L126" s="35">
        <f t="shared" si="47"/>
        <v>30</v>
      </c>
    </row>
    <row r="127" spans="1:12" ht="36.6" customHeight="1">
      <c r="A127" s="73" t="s">
        <v>107</v>
      </c>
      <c r="B127" s="6">
        <v>89</v>
      </c>
      <c r="C127" s="6">
        <v>1</v>
      </c>
      <c r="D127" s="6" t="s">
        <v>37</v>
      </c>
      <c r="E127" s="6" t="s">
        <v>221</v>
      </c>
      <c r="F127" s="6" t="s">
        <v>108</v>
      </c>
      <c r="G127" s="7"/>
      <c r="H127" s="7"/>
      <c r="I127" s="7"/>
      <c r="J127" s="35">
        <f>J128</f>
        <v>30</v>
      </c>
      <c r="K127" s="35">
        <f t="shared" si="47"/>
        <v>30</v>
      </c>
      <c r="L127" s="35">
        <f t="shared" si="47"/>
        <v>30</v>
      </c>
    </row>
    <row r="128" spans="1:12" ht="23.25" customHeight="1">
      <c r="A128" s="73" t="s">
        <v>43</v>
      </c>
      <c r="B128" s="6">
        <v>89</v>
      </c>
      <c r="C128" s="6">
        <v>1</v>
      </c>
      <c r="D128" s="6" t="s">
        <v>37</v>
      </c>
      <c r="E128" s="6" t="s">
        <v>221</v>
      </c>
      <c r="F128" s="6" t="s">
        <v>109</v>
      </c>
      <c r="G128" s="7"/>
      <c r="H128" s="7"/>
      <c r="I128" s="7"/>
      <c r="J128" s="35">
        <f>J129</f>
        <v>30</v>
      </c>
      <c r="K128" s="35">
        <f t="shared" si="47"/>
        <v>30</v>
      </c>
      <c r="L128" s="35">
        <f t="shared" si="47"/>
        <v>30</v>
      </c>
    </row>
    <row r="129" spans="1:12" ht="18.75" customHeight="1">
      <c r="A129" s="118" t="s">
        <v>21</v>
      </c>
      <c r="B129" s="6">
        <v>89</v>
      </c>
      <c r="C129" s="6">
        <v>1</v>
      </c>
      <c r="D129" s="6" t="s">
        <v>37</v>
      </c>
      <c r="E129" s="6" t="s">
        <v>221</v>
      </c>
      <c r="F129" s="6" t="s">
        <v>109</v>
      </c>
      <c r="G129" s="7" t="s">
        <v>20</v>
      </c>
      <c r="H129" s="7"/>
      <c r="I129" s="7"/>
      <c r="J129" s="35">
        <f>J130</f>
        <v>30</v>
      </c>
      <c r="K129" s="35">
        <f t="shared" si="47"/>
        <v>30</v>
      </c>
      <c r="L129" s="35">
        <f t="shared" si="47"/>
        <v>30</v>
      </c>
    </row>
    <row r="130" spans="1:12" ht="19.5" customHeight="1">
      <c r="A130" s="118" t="s">
        <v>57</v>
      </c>
      <c r="B130" s="6">
        <v>89</v>
      </c>
      <c r="C130" s="6">
        <v>1</v>
      </c>
      <c r="D130" s="6" t="s">
        <v>37</v>
      </c>
      <c r="E130" s="6" t="s">
        <v>221</v>
      </c>
      <c r="F130" s="6" t="s">
        <v>109</v>
      </c>
      <c r="G130" s="7" t="s">
        <v>20</v>
      </c>
      <c r="H130" s="7" t="s">
        <v>28</v>
      </c>
      <c r="I130" s="7"/>
      <c r="J130" s="35">
        <f>J131</f>
        <v>30</v>
      </c>
      <c r="K130" s="35">
        <f t="shared" si="47"/>
        <v>30</v>
      </c>
      <c r="L130" s="35">
        <f t="shared" si="47"/>
        <v>30</v>
      </c>
    </row>
    <row r="131" spans="1:12" ht="36.6" customHeight="1">
      <c r="A131" s="120" t="s">
        <v>75</v>
      </c>
      <c r="B131" s="66">
        <v>89</v>
      </c>
      <c r="C131" s="66">
        <v>1</v>
      </c>
      <c r="D131" s="66" t="s">
        <v>37</v>
      </c>
      <c r="E131" s="66" t="s">
        <v>221</v>
      </c>
      <c r="F131" s="66" t="s">
        <v>109</v>
      </c>
      <c r="G131" s="83" t="s">
        <v>20</v>
      </c>
      <c r="H131" s="83" t="s">
        <v>28</v>
      </c>
      <c r="I131" s="83" t="s">
        <v>95</v>
      </c>
      <c r="J131" s="88">
        <f>'Прил 2'!J88</f>
        <v>30</v>
      </c>
      <c r="K131" s="88">
        <f>'Прил 2'!K88</f>
        <v>30</v>
      </c>
      <c r="L131" s="88">
        <f>'Прил 2'!L88</f>
        <v>30</v>
      </c>
    </row>
    <row r="132" spans="1:12" ht="45.75" customHeight="1">
      <c r="A132" s="91" t="s">
        <v>174</v>
      </c>
      <c r="B132" s="121">
        <v>89</v>
      </c>
      <c r="C132" s="117" t="s">
        <v>24</v>
      </c>
      <c r="D132" s="7" t="s">
        <v>37</v>
      </c>
      <c r="E132" s="7" t="s">
        <v>53</v>
      </c>
      <c r="F132" s="7"/>
      <c r="G132" s="7"/>
      <c r="H132" s="7"/>
      <c r="I132" s="11"/>
      <c r="J132" s="35">
        <f>J135+J138</f>
        <v>131.9</v>
      </c>
      <c r="K132" s="35">
        <f t="shared" ref="K132:L132" si="48">K135+K138</f>
        <v>145.69999999999999</v>
      </c>
      <c r="L132" s="35">
        <f t="shared" si="48"/>
        <v>159.80000000000001</v>
      </c>
    </row>
    <row r="133" spans="1:12" ht="69" customHeight="1">
      <c r="A133" s="74" t="s">
        <v>110</v>
      </c>
      <c r="B133" s="121">
        <v>89</v>
      </c>
      <c r="C133" s="117" t="s">
        <v>24</v>
      </c>
      <c r="D133" s="7" t="s">
        <v>37</v>
      </c>
      <c r="E133" s="7" t="s">
        <v>53</v>
      </c>
      <c r="F133" s="7" t="s">
        <v>112</v>
      </c>
      <c r="G133" s="7"/>
      <c r="H133" s="7"/>
      <c r="I133" s="11"/>
      <c r="J133" s="35">
        <f>J134</f>
        <v>121</v>
      </c>
      <c r="K133" s="35">
        <f t="shared" ref="K133:L133" si="49">K134</f>
        <v>128</v>
      </c>
      <c r="L133" s="35">
        <f t="shared" si="49"/>
        <v>137</v>
      </c>
    </row>
    <row r="134" spans="1:12" ht="39.75" customHeight="1">
      <c r="A134" s="74" t="s">
        <v>111</v>
      </c>
      <c r="B134" s="121">
        <v>89</v>
      </c>
      <c r="C134" s="117" t="s">
        <v>24</v>
      </c>
      <c r="D134" s="7" t="s">
        <v>37</v>
      </c>
      <c r="E134" s="7" t="s">
        <v>53</v>
      </c>
      <c r="F134" s="7" t="s">
        <v>113</v>
      </c>
      <c r="G134" s="7"/>
      <c r="H134" s="7"/>
      <c r="I134" s="11"/>
      <c r="J134" s="35">
        <f>J135</f>
        <v>121</v>
      </c>
      <c r="K134" s="35">
        <f t="shared" ref="K134:L134" si="50">K135</f>
        <v>128</v>
      </c>
      <c r="L134" s="35">
        <f t="shared" si="50"/>
        <v>137</v>
      </c>
    </row>
    <row r="135" spans="1:12" ht="24" customHeight="1">
      <c r="A135" s="118" t="s">
        <v>51</v>
      </c>
      <c r="B135" s="121">
        <v>89</v>
      </c>
      <c r="C135" s="117" t="s">
        <v>24</v>
      </c>
      <c r="D135" s="7" t="s">
        <v>37</v>
      </c>
      <c r="E135" s="7" t="s">
        <v>53</v>
      </c>
      <c r="F135" s="7" t="s">
        <v>113</v>
      </c>
      <c r="G135" s="7" t="s">
        <v>28</v>
      </c>
      <c r="H135" s="7"/>
      <c r="I135" s="11"/>
      <c r="J135" s="35">
        <f>J136</f>
        <v>121</v>
      </c>
      <c r="K135" s="35">
        <f t="shared" ref="K135:L136" si="51">K136</f>
        <v>128</v>
      </c>
      <c r="L135" s="35">
        <f t="shared" si="51"/>
        <v>137</v>
      </c>
    </row>
    <row r="136" spans="1:12" ht="24.75" customHeight="1">
      <c r="A136" s="118" t="s">
        <v>52</v>
      </c>
      <c r="B136" s="121">
        <v>89</v>
      </c>
      <c r="C136" s="117" t="s">
        <v>24</v>
      </c>
      <c r="D136" s="7" t="s">
        <v>37</v>
      </c>
      <c r="E136" s="7" t="s">
        <v>53</v>
      </c>
      <c r="F136" s="7" t="s">
        <v>113</v>
      </c>
      <c r="G136" s="7" t="s">
        <v>28</v>
      </c>
      <c r="H136" s="7" t="s">
        <v>29</v>
      </c>
      <c r="I136" s="11"/>
      <c r="J136" s="35">
        <f>J137</f>
        <v>121</v>
      </c>
      <c r="K136" s="35">
        <f t="shared" si="51"/>
        <v>128</v>
      </c>
      <c r="L136" s="35">
        <f t="shared" si="51"/>
        <v>137</v>
      </c>
    </row>
    <row r="137" spans="1:12" ht="37.5" customHeight="1">
      <c r="A137" s="120" t="s">
        <v>75</v>
      </c>
      <c r="B137" s="83">
        <v>89</v>
      </c>
      <c r="C137" s="83">
        <v>1</v>
      </c>
      <c r="D137" s="83" t="s">
        <v>37</v>
      </c>
      <c r="E137" s="83" t="s">
        <v>53</v>
      </c>
      <c r="F137" s="83" t="s">
        <v>113</v>
      </c>
      <c r="G137" s="83" t="s">
        <v>28</v>
      </c>
      <c r="H137" s="83" t="s">
        <v>29</v>
      </c>
      <c r="I137" s="83" t="s">
        <v>95</v>
      </c>
      <c r="J137" s="88">
        <f>'Прил 2'!J63</f>
        <v>121</v>
      </c>
      <c r="K137" s="88">
        <f>'Прил 2'!K63</f>
        <v>128</v>
      </c>
      <c r="L137" s="88">
        <f>'Прил 2'!L63</f>
        <v>137</v>
      </c>
    </row>
    <row r="138" spans="1:12" ht="63.75" customHeight="1">
      <c r="A138" s="74" t="s">
        <v>110</v>
      </c>
      <c r="B138" s="121">
        <v>89</v>
      </c>
      <c r="C138" s="117" t="s">
        <v>24</v>
      </c>
      <c r="D138" s="7" t="s">
        <v>37</v>
      </c>
      <c r="E138" s="7" t="s">
        <v>53</v>
      </c>
      <c r="F138" s="7" t="s">
        <v>108</v>
      </c>
      <c r="G138" s="7"/>
      <c r="H138" s="7"/>
      <c r="I138" s="11"/>
      <c r="J138" s="35">
        <f>J139</f>
        <v>10.9</v>
      </c>
      <c r="K138" s="35">
        <f t="shared" ref="K138:L141" si="52">K139</f>
        <v>17.7</v>
      </c>
      <c r="L138" s="35">
        <f t="shared" ref="L138:L139" si="53">L139</f>
        <v>22.8</v>
      </c>
    </row>
    <row r="139" spans="1:12" ht="30.75" customHeight="1">
      <c r="A139" s="74" t="s">
        <v>111</v>
      </c>
      <c r="B139" s="121">
        <v>89</v>
      </c>
      <c r="C139" s="117" t="s">
        <v>24</v>
      </c>
      <c r="D139" s="7" t="s">
        <v>37</v>
      </c>
      <c r="E139" s="7" t="s">
        <v>53</v>
      </c>
      <c r="F139" s="7" t="s">
        <v>109</v>
      </c>
      <c r="G139" s="7"/>
      <c r="H139" s="7"/>
      <c r="I139" s="11"/>
      <c r="J139" s="35">
        <f>J140</f>
        <v>10.9</v>
      </c>
      <c r="K139" s="35">
        <f t="shared" si="52"/>
        <v>17.7</v>
      </c>
      <c r="L139" s="35">
        <f t="shared" si="53"/>
        <v>22.8</v>
      </c>
    </row>
    <row r="140" spans="1:12" ht="18" customHeight="1">
      <c r="A140" s="118" t="s">
        <v>51</v>
      </c>
      <c r="B140" s="121">
        <v>89</v>
      </c>
      <c r="C140" s="117" t="s">
        <v>24</v>
      </c>
      <c r="D140" s="7" t="s">
        <v>37</v>
      </c>
      <c r="E140" s="7" t="s">
        <v>53</v>
      </c>
      <c r="F140" s="7" t="s">
        <v>109</v>
      </c>
      <c r="G140" s="7" t="s">
        <v>28</v>
      </c>
      <c r="H140" s="7"/>
      <c r="I140" s="11"/>
      <c r="J140" s="35">
        <f>J141</f>
        <v>10.9</v>
      </c>
      <c r="K140" s="35">
        <f t="shared" si="52"/>
        <v>17.7</v>
      </c>
      <c r="L140" s="35">
        <f t="shared" si="52"/>
        <v>22.8</v>
      </c>
    </row>
    <row r="141" spans="1:12" ht="21" customHeight="1">
      <c r="A141" s="118" t="s">
        <v>52</v>
      </c>
      <c r="B141" s="121">
        <v>89</v>
      </c>
      <c r="C141" s="117" t="s">
        <v>24</v>
      </c>
      <c r="D141" s="7" t="s">
        <v>37</v>
      </c>
      <c r="E141" s="7" t="s">
        <v>53</v>
      </c>
      <c r="F141" s="7" t="s">
        <v>109</v>
      </c>
      <c r="G141" s="7" t="s">
        <v>28</v>
      </c>
      <c r="H141" s="7" t="s">
        <v>29</v>
      </c>
      <c r="I141" s="11"/>
      <c r="J141" s="35">
        <f>J142</f>
        <v>10.9</v>
      </c>
      <c r="K141" s="35">
        <f t="shared" si="52"/>
        <v>17.7</v>
      </c>
      <c r="L141" s="35">
        <f t="shared" si="52"/>
        <v>22.8</v>
      </c>
    </row>
    <row r="142" spans="1:12" ht="28.5" customHeight="1">
      <c r="A142" s="120" t="s">
        <v>75</v>
      </c>
      <c r="B142" s="83">
        <v>89</v>
      </c>
      <c r="C142" s="83">
        <v>1</v>
      </c>
      <c r="D142" s="83" t="s">
        <v>37</v>
      </c>
      <c r="E142" s="83" t="s">
        <v>53</v>
      </c>
      <c r="F142" s="83" t="s">
        <v>109</v>
      </c>
      <c r="G142" s="83" t="s">
        <v>28</v>
      </c>
      <c r="H142" s="83" t="s">
        <v>29</v>
      </c>
      <c r="I142" s="83" t="s">
        <v>95</v>
      </c>
      <c r="J142" s="88">
        <f>'Прил 2'!J65</f>
        <v>10.9</v>
      </c>
      <c r="K142" s="88">
        <f>'Прил 2'!K65</f>
        <v>17.7</v>
      </c>
      <c r="L142" s="88">
        <f>'Прил 2'!L65</f>
        <v>22.8</v>
      </c>
    </row>
    <row r="143" spans="1:12" ht="85.15" customHeight="1">
      <c r="A143" s="118" t="s">
        <v>144</v>
      </c>
      <c r="B143" s="6">
        <v>89</v>
      </c>
      <c r="C143" s="7" t="s">
        <v>24</v>
      </c>
      <c r="D143" s="7" t="s">
        <v>37</v>
      </c>
      <c r="E143" s="7" t="s">
        <v>44</v>
      </c>
      <c r="F143" s="7"/>
      <c r="G143" s="7"/>
      <c r="H143" s="7"/>
      <c r="I143" s="7"/>
      <c r="J143" s="35">
        <f>J146</f>
        <v>0.4</v>
      </c>
      <c r="K143" s="35">
        <f>K146</f>
        <v>0.4</v>
      </c>
      <c r="L143" s="35">
        <f>L146</f>
        <v>0.5</v>
      </c>
    </row>
    <row r="144" spans="1:12" ht="35.450000000000003" customHeight="1">
      <c r="A144" s="73" t="s">
        <v>107</v>
      </c>
      <c r="B144" s="121">
        <v>89</v>
      </c>
      <c r="C144" s="7" t="s">
        <v>24</v>
      </c>
      <c r="D144" s="7" t="s">
        <v>37</v>
      </c>
      <c r="E144" s="7" t="s">
        <v>44</v>
      </c>
      <c r="F144" s="7" t="s">
        <v>108</v>
      </c>
      <c r="G144" s="7"/>
      <c r="H144" s="7"/>
      <c r="I144" s="7"/>
      <c r="J144" s="35">
        <f>J145</f>
        <v>0.4</v>
      </c>
      <c r="K144" s="35">
        <f t="shared" ref="K144:L144" si="54">K145</f>
        <v>0.4</v>
      </c>
      <c r="L144" s="35">
        <f t="shared" si="54"/>
        <v>0.5</v>
      </c>
    </row>
    <row r="145" spans="1:12" ht="22.15" customHeight="1">
      <c r="A145" s="73" t="s">
        <v>43</v>
      </c>
      <c r="B145" s="121">
        <v>89</v>
      </c>
      <c r="C145" s="7" t="s">
        <v>24</v>
      </c>
      <c r="D145" s="7" t="s">
        <v>37</v>
      </c>
      <c r="E145" s="7" t="s">
        <v>44</v>
      </c>
      <c r="F145" s="7" t="s">
        <v>109</v>
      </c>
      <c r="G145" s="7"/>
      <c r="H145" s="7"/>
      <c r="I145" s="7"/>
      <c r="J145" s="35">
        <f>J146</f>
        <v>0.4</v>
      </c>
      <c r="K145" s="35">
        <f t="shared" ref="K145:L145" si="55">K146</f>
        <v>0.4</v>
      </c>
      <c r="L145" s="35">
        <f t="shared" si="55"/>
        <v>0.5</v>
      </c>
    </row>
    <row r="146" spans="1:12" ht="15.75">
      <c r="A146" s="118" t="s">
        <v>16</v>
      </c>
      <c r="B146" s="121">
        <v>89</v>
      </c>
      <c r="C146" s="7" t="s">
        <v>24</v>
      </c>
      <c r="D146" s="7" t="s">
        <v>37</v>
      </c>
      <c r="E146" s="7" t="s">
        <v>44</v>
      </c>
      <c r="F146" s="7" t="s">
        <v>109</v>
      </c>
      <c r="G146" s="7" t="s">
        <v>17</v>
      </c>
      <c r="H146" s="7"/>
      <c r="I146" s="7"/>
      <c r="J146" s="35">
        <f>J147</f>
        <v>0.4</v>
      </c>
      <c r="K146" s="35">
        <f t="shared" ref="K146:L147" si="56">K147</f>
        <v>0.4</v>
      </c>
      <c r="L146" s="35">
        <f t="shared" si="56"/>
        <v>0.5</v>
      </c>
    </row>
    <row r="147" spans="1:12" ht="53.45" customHeight="1">
      <c r="A147" s="118" t="s">
        <v>67</v>
      </c>
      <c r="B147" s="121">
        <v>89</v>
      </c>
      <c r="C147" s="7" t="s">
        <v>24</v>
      </c>
      <c r="D147" s="7" t="s">
        <v>37</v>
      </c>
      <c r="E147" s="7" t="s">
        <v>44</v>
      </c>
      <c r="F147" s="7" t="s">
        <v>109</v>
      </c>
      <c r="G147" s="7" t="s">
        <v>17</v>
      </c>
      <c r="H147" s="7" t="s">
        <v>18</v>
      </c>
      <c r="I147" s="7"/>
      <c r="J147" s="35">
        <f>J148</f>
        <v>0.4</v>
      </c>
      <c r="K147" s="35">
        <f t="shared" si="56"/>
        <v>0.4</v>
      </c>
      <c r="L147" s="35">
        <f t="shared" si="56"/>
        <v>0.5</v>
      </c>
    </row>
    <row r="148" spans="1:12" ht="31.5">
      <c r="A148" s="120" t="s">
        <v>75</v>
      </c>
      <c r="B148" s="87">
        <v>89</v>
      </c>
      <c r="C148" s="83" t="s">
        <v>24</v>
      </c>
      <c r="D148" s="83" t="s">
        <v>37</v>
      </c>
      <c r="E148" s="83" t="s">
        <v>44</v>
      </c>
      <c r="F148" s="83" t="s">
        <v>109</v>
      </c>
      <c r="G148" s="83" t="s">
        <v>17</v>
      </c>
      <c r="H148" s="83" t="s">
        <v>18</v>
      </c>
      <c r="I148" s="83" t="s">
        <v>95</v>
      </c>
      <c r="J148" s="88">
        <f>'Прил 2'!J35</f>
        <v>0.4</v>
      </c>
      <c r="K148" s="88">
        <f>'Прил 2'!K35</f>
        <v>0.4</v>
      </c>
      <c r="L148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2" priority="52" stopIfTrue="1">
      <formula>$D88=""</formula>
    </cfRule>
    <cfRule type="expression" dxfId="1" priority="53" stopIfTrue="1">
      <formula>$E88&lt;&gt;""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10" sqref="C1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0" t="s">
        <v>240</v>
      </c>
      <c r="D1" s="210"/>
      <c r="E1" s="210"/>
      <c r="F1" s="17"/>
      <c r="G1" s="17"/>
    </row>
    <row r="2" spans="1:7" ht="51" customHeight="1">
      <c r="A2" s="223" t="s">
        <v>241</v>
      </c>
      <c r="B2" s="223"/>
      <c r="C2" s="223"/>
      <c r="D2" s="223"/>
      <c r="E2" s="223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24" t="s">
        <v>128</v>
      </c>
      <c r="B4" s="225" t="s">
        <v>193</v>
      </c>
      <c r="C4" s="224" t="s">
        <v>194</v>
      </c>
      <c r="D4" s="224"/>
      <c r="E4" s="224"/>
    </row>
    <row r="5" spans="1:7" ht="36" customHeight="1">
      <c r="A5" s="224"/>
      <c r="B5" s="225"/>
      <c r="C5" s="170" t="s">
        <v>186</v>
      </c>
      <c r="D5" s="170" t="s">
        <v>197</v>
      </c>
      <c r="E5" s="170" t="s">
        <v>229</v>
      </c>
    </row>
    <row r="6" spans="1:7" ht="31.5">
      <c r="A6" s="127" t="s">
        <v>129</v>
      </c>
      <c r="B6" s="128" t="s">
        <v>130</v>
      </c>
      <c r="C6" s="37">
        <f>C7+C10+C14</f>
        <v>-70.37999999999964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179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180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176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181</v>
      </c>
      <c r="B11" s="130" t="s">
        <v>177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177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178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182</v>
      </c>
      <c r="C14" s="37">
        <f>C15+C18</f>
        <v>-2.4729999999635766E-2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-2424.8000000000002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-2424.8000000000002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183</v>
      </c>
      <c r="C17" s="39">
        <f>-('Прил 1'!C7+C9)</f>
        <v>-2424.8000000000002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2424.7752700000005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2424.7752700000005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184</v>
      </c>
      <c r="C20" s="39">
        <f>'Прил 2'!J7-C13</f>
        <v>2424.7752700000005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15" sqref="E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0" t="s">
        <v>230</v>
      </c>
      <c r="D1" s="210"/>
      <c r="E1" s="210"/>
    </row>
    <row r="2" spans="1:5">
      <c r="A2" s="226" t="s">
        <v>231</v>
      </c>
      <c r="B2" s="226"/>
      <c r="C2" s="226"/>
      <c r="D2" s="226"/>
      <c r="E2" s="226"/>
    </row>
    <row r="3" spans="1:5">
      <c r="A3" s="226"/>
      <c r="B3" s="226"/>
      <c r="C3" s="226"/>
      <c r="D3" s="226"/>
      <c r="E3" s="226"/>
    </row>
    <row r="4" spans="1:5" ht="36.75" customHeight="1">
      <c r="A4" s="226"/>
      <c r="B4" s="226"/>
      <c r="C4" s="226"/>
      <c r="D4" s="226"/>
      <c r="E4" s="226"/>
    </row>
    <row r="5" spans="1:5">
      <c r="A5" s="227" t="s">
        <v>121</v>
      </c>
      <c r="B5" s="227" t="s">
        <v>195</v>
      </c>
      <c r="C5" s="229" t="s">
        <v>196</v>
      </c>
      <c r="D5" s="230"/>
      <c r="E5" s="231"/>
    </row>
    <row r="6" spans="1:5">
      <c r="A6" s="228"/>
      <c r="B6" s="228"/>
      <c r="C6" s="207" t="s">
        <v>186</v>
      </c>
      <c r="D6" s="171" t="s">
        <v>197</v>
      </c>
      <c r="E6" s="171" t="s">
        <v>229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2023-12-26T14:21:11Z</dcterms:modified>
</cp:coreProperties>
</file>